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28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<sst xmlns="http://schemas.openxmlformats.org/spreadsheetml/2006/main" count="91" uniqueCount="53">
  <si>
    <t>WPB 926</t>
  </si>
  <si>
    <t>Lemhi</t>
  </si>
  <si>
    <t>%</t>
  </si>
  <si>
    <t>JD</t>
  </si>
  <si>
    <t>Alpowa</t>
  </si>
  <si>
    <t>Mean</t>
  </si>
  <si>
    <t>Yield loss (%)</t>
  </si>
  <si>
    <t>Yield Inc. (%)</t>
  </si>
  <si>
    <t>Cultivar</t>
  </si>
  <si>
    <t>Check</t>
  </si>
  <si>
    <t>Difference</t>
  </si>
  <si>
    <t>by stripe rust</t>
  </si>
  <si>
    <t>***</t>
  </si>
  <si>
    <t>*</t>
  </si>
  <si>
    <t>**</t>
  </si>
  <si>
    <t>Babe</t>
  </si>
  <si>
    <t>Diva</t>
  </si>
  <si>
    <t>Express</t>
  </si>
  <si>
    <t>Hank</t>
  </si>
  <si>
    <t>Hollis</t>
  </si>
  <si>
    <t xml:space="preserve">Jefferson </t>
  </si>
  <si>
    <t>Kelse</t>
  </si>
  <si>
    <t>Louise</t>
  </si>
  <si>
    <t>Nick</t>
  </si>
  <si>
    <t>Solano</t>
  </si>
  <si>
    <t>Tara 2002</t>
  </si>
  <si>
    <t>Whit</t>
  </si>
  <si>
    <t>Acreage in 2010</t>
  </si>
  <si>
    <t>(77.31)</t>
  </si>
  <si>
    <t>(432,950)</t>
  </si>
  <si>
    <r>
      <t>b</t>
    </r>
    <r>
      <rPr>
        <b/>
        <sz val="10"/>
        <color indexed="9"/>
        <rFont val="Arial"/>
        <family val="2"/>
      </rPr>
      <t xml:space="preserve"> AUDPC (area under the disease progress curve) is a measure of disease severity over time.</t>
    </r>
  </si>
  <si>
    <r>
      <t>c</t>
    </r>
    <r>
      <rPr>
        <b/>
        <sz val="10"/>
        <color indexed="9"/>
        <rFont val="Arial"/>
        <family val="2"/>
      </rPr>
      <t xml:space="preserve"> Significant levels: * at </t>
    </r>
    <r>
      <rPr>
        <b/>
        <i/>
        <sz val="10"/>
        <color indexed="9"/>
        <rFont val="Arial"/>
        <family val="2"/>
      </rPr>
      <t>P</t>
    </r>
    <r>
      <rPr>
        <b/>
        <sz val="10"/>
        <color indexed="9"/>
        <rFont val="Arial"/>
        <family val="2"/>
      </rPr>
      <t xml:space="preserve"> = 0.05; ** at </t>
    </r>
    <r>
      <rPr>
        <b/>
        <i/>
        <sz val="10"/>
        <color indexed="9"/>
        <rFont val="Arial"/>
        <family val="2"/>
      </rPr>
      <t>P</t>
    </r>
    <r>
      <rPr>
        <b/>
        <sz val="10"/>
        <color indexed="9"/>
        <rFont val="Arial"/>
        <family val="2"/>
      </rPr>
      <t xml:space="preserve"> = 0.01; and *** at </t>
    </r>
    <r>
      <rPr>
        <b/>
        <i/>
        <sz val="10"/>
        <color indexed="9"/>
        <rFont val="Arial"/>
        <family val="2"/>
      </rPr>
      <t>P</t>
    </r>
    <r>
      <rPr>
        <b/>
        <sz val="10"/>
        <color indexed="9"/>
        <rFont val="Arial"/>
        <family val="2"/>
      </rPr>
      <t xml:space="preserve"> = 0.001.</t>
    </r>
  </si>
  <si>
    <r>
      <t>a</t>
    </r>
    <r>
      <rPr>
        <b/>
        <sz val="10"/>
        <color indexed="9"/>
        <rFont val="Arial"/>
        <family val="2"/>
      </rPr>
      <t xml:space="preserve"> The acreages of cultivars Louise, Nick, Jefferson, Hank, and Solano include half of their mixture acreages.</t>
    </r>
  </si>
  <si>
    <r>
      <t>d</t>
    </r>
    <r>
      <rPr>
        <b/>
        <sz val="10"/>
        <color indexed="9"/>
        <rFont val="Arial"/>
        <family val="2"/>
      </rPr>
      <t xml:space="preserve"> Fungicide Tilt (4.0 az/A plus M-90 (1% v/v) was sprayed at the early boot stage (23 June) when susceptible check Lemhi had 5% rust severity.</t>
    </r>
  </si>
  <si>
    <r>
      <t xml:space="preserve">e </t>
    </r>
    <r>
      <rPr>
        <b/>
        <sz val="10"/>
        <color indexed="9"/>
        <rFont val="Arial"/>
        <family val="2"/>
      </rPr>
      <t>The average percent of yield loss is adjustified by percentage of cultivar areages.</t>
    </r>
  </si>
  <si>
    <t xml:space="preserve">Table 2.  Yield losses by stripe rust and increases by fungicide application on spring wheat varieties in </t>
  </si>
  <si>
    <t>experimental plots under natural infection near Pullman, WA in 2010</t>
  </si>
  <si>
    <r>
      <t>Stripe rust AUDPC</t>
    </r>
    <r>
      <rPr>
        <b/>
        <vertAlign val="superscript"/>
        <sz val="10"/>
        <color indexed="9"/>
        <rFont val="Arial"/>
        <family val="2"/>
      </rPr>
      <t>b,c</t>
    </r>
  </si>
  <si>
    <r>
      <t>Yield (BU/A)</t>
    </r>
    <r>
      <rPr>
        <b/>
        <vertAlign val="superscript"/>
        <sz val="10"/>
        <color indexed="9"/>
        <rFont val="Arial"/>
        <family val="2"/>
      </rPr>
      <t>c</t>
    </r>
  </si>
  <si>
    <r>
      <t>Test Weight (LB/BU)</t>
    </r>
    <r>
      <rPr>
        <b/>
        <vertAlign val="superscript"/>
        <sz val="10"/>
        <color indexed="9"/>
        <rFont val="Arial"/>
        <family val="2"/>
      </rPr>
      <t>c</t>
    </r>
  </si>
  <si>
    <r>
      <t>Acres</t>
    </r>
    <r>
      <rPr>
        <b/>
        <vertAlign val="superscript"/>
        <sz val="10"/>
        <color indexed="9"/>
        <rFont val="Arial"/>
        <family val="2"/>
      </rPr>
      <t>a</t>
    </r>
  </si>
  <si>
    <r>
      <t>Fungicide</t>
    </r>
    <r>
      <rPr>
        <b/>
        <vertAlign val="superscript"/>
        <sz val="10"/>
        <color indexed="9"/>
        <rFont val="Arial"/>
        <family val="2"/>
      </rPr>
      <t>d</t>
    </r>
  </si>
  <si>
    <r>
      <t>by fungicide</t>
    </r>
    <r>
      <rPr>
        <b/>
        <vertAlign val="superscript"/>
        <sz val="10"/>
        <color indexed="9"/>
        <rFont val="Arial"/>
        <family val="2"/>
      </rPr>
      <t>d</t>
    </r>
  </si>
  <si>
    <r>
      <t>22.57(18.10</t>
    </r>
    <r>
      <rPr>
        <b/>
        <vertAlign val="superscript"/>
        <sz val="10"/>
        <color indexed="9"/>
        <rFont val="Arial"/>
        <family val="2"/>
      </rPr>
      <t>e</t>
    </r>
    <r>
      <rPr>
        <b/>
        <sz val="10"/>
        <color indexed="9"/>
        <rFont val="Arial"/>
        <family val="2"/>
      </rPr>
      <t>)</t>
    </r>
  </si>
  <si>
    <r>
      <t>Mean</t>
    </r>
    <r>
      <rPr>
        <b/>
        <i/>
        <vertAlign val="superscript"/>
        <sz val="10"/>
        <color indexed="9"/>
        <rFont val="Arial"/>
        <family val="2"/>
      </rPr>
      <t>b</t>
    </r>
    <r>
      <rPr>
        <b/>
        <i/>
        <sz val="10"/>
        <color indexed="9"/>
        <rFont val="Arial"/>
        <family val="2"/>
      </rPr>
      <t>(Total)</t>
    </r>
  </si>
  <si>
    <t xml:space="preserve">    without spraying fungicides.</t>
  </si>
  <si>
    <t xml:space="preserve">Summary of the 2010 Spring Wheat Yield Loss and Fungicide Study </t>
  </si>
  <si>
    <t xml:space="preserve">1. The 2010 stripe rust epidemic had a potential to cause yield loss of over 47% if all fields had planted with cultivars as susceptible as 'Hank'. </t>
  </si>
  <si>
    <t xml:space="preserve">2. Stripe rust would have caused an average 18% yield loss on the spring wheat crops without the application of fungicides. </t>
  </si>
  <si>
    <t xml:space="preserve">3. The cultivars that have various level of resistance grown in 2010 could have reduced yield loss from over 47% to 18% without fungicide application. </t>
  </si>
  <si>
    <t>4. Fungicide application, if sprayed on time like in this study, should save 18% grain yield in average.</t>
  </si>
  <si>
    <t>5. If all of the spring wheat fields had grown with cultivars with the resistance level of Express, yield loss would have been insignificant,</t>
  </si>
  <si>
    <t>6. The generally low yields on spring wheat cultivars even sprayed with fungicide were mainly due to the drought conditions from early July.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</si>
</sst>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0000"/>
    <numFmt numFmtId="167" formatCode="0.0"/>
    <numFmt numFmtId="168" formatCode="0.000000"/>
    <numFmt numFmtId="169" formatCode="0.00000"/>
    <numFmt numFmtId="170" formatCode="0.0000"/>
    <numFmt numFmtId="171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0"/>
    </font>
    <font>
      <b/>
      <i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18">
    <border>
      <left/>
      <right/>
      <top/>
      <bottom/>
      <diagonal/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5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 style="medium">
        <color indexed="15"/>
      </right>
      <top>
        <color indexed="63"/>
      </top>
      <bottom style="medium">
        <color indexed="15"/>
      </bottom>
    </border>
    <border>
      <left style="medium">
        <color indexed="15"/>
      </left>
      <right style="thin">
        <color indexed="15"/>
      </right>
      <top style="medium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medium">
        <color indexed="15"/>
      </top>
      <bottom style="thin">
        <color indexed="15"/>
      </bottom>
    </border>
    <border>
      <left style="thin">
        <color indexed="15"/>
      </left>
      <right style="medium">
        <color indexed="15"/>
      </right>
      <top style="medium">
        <color indexed="15"/>
      </top>
      <bottom style="thin">
        <color indexed="15"/>
      </bottom>
    </border>
    <border>
      <left style="medium">
        <color indexed="15"/>
      </left>
      <right style="thin">
        <color indexed="15"/>
      </right>
      <top style="thin">
        <color indexed="15"/>
      </top>
      <bottom style="medium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medium">
        <color indexed="15"/>
      </bottom>
    </border>
    <border>
      <left style="thin">
        <color indexed="15"/>
      </left>
      <right style="medium">
        <color indexed="15"/>
      </right>
      <top style="thin">
        <color indexed="15"/>
      </top>
      <bottom style="medium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medium">
        <color indexed="15"/>
      </right>
      <top>
        <color indexed="63"/>
      </top>
      <bottom style="thin">
        <color indexed="15"/>
      </bottom>
    </border>
    <border>
      <left style="medium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medium">
        <color indexed="15"/>
      </right>
      <top style="thin">
        <color indexed="15"/>
      </top>
      <bottom style="thin">
        <color indexed="15"/>
      </bottom>
    </border>
    <border>
      <left style="medium">
        <color indexed="15"/>
      </left>
      <right style="thin">
        <color indexed="15"/>
      </right>
      <top>
        <color indexed="63"/>
      </top>
      <bottom style="thin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1" fontId="4" fillId="2" borderId="12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horizontal="lef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right" vertical="center"/>
    </xf>
    <xf numFmtId="2" fontId="4" fillId="2" borderId="15" xfId="0" applyNumberFormat="1" applyFont="1" applyFill="1" applyBorder="1" applyAlignment="1">
      <alignment horizontal="right" vertical="center"/>
    </xf>
    <xf numFmtId="1" fontId="4" fillId="2" borderId="15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horizontal="left" vertical="center"/>
    </xf>
    <xf numFmtId="2" fontId="4" fillId="2" borderId="15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3" fontId="4" fillId="3" borderId="15" xfId="0" applyNumberFormat="1" applyFont="1" applyFill="1" applyBorder="1" applyAlignment="1">
      <alignment horizontal="right" vertical="center"/>
    </xf>
    <xf numFmtId="2" fontId="4" fillId="3" borderId="15" xfId="0" applyNumberFormat="1" applyFont="1" applyFill="1" applyBorder="1" applyAlignment="1">
      <alignment horizontal="right" vertical="center"/>
    </xf>
    <xf numFmtId="1" fontId="4" fillId="3" borderId="15" xfId="0" applyNumberFormat="1" applyFont="1" applyFill="1" applyBorder="1" applyAlignment="1">
      <alignment vertical="center"/>
    </xf>
    <xf numFmtId="2" fontId="4" fillId="3" borderId="15" xfId="0" applyNumberFormat="1" applyFont="1" applyFill="1" applyBorder="1" applyAlignment="1">
      <alignment horizontal="left" vertical="center"/>
    </xf>
    <xf numFmtId="2" fontId="4" fillId="3" borderId="15" xfId="0" applyNumberFormat="1" applyFont="1" applyFill="1" applyBorder="1" applyAlignment="1">
      <alignment vertical="center"/>
    </xf>
    <xf numFmtId="2" fontId="4" fillId="3" borderId="15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3" fontId="4" fillId="4" borderId="15" xfId="0" applyNumberFormat="1" applyFont="1" applyFill="1" applyBorder="1" applyAlignment="1">
      <alignment horizontal="right" vertical="center"/>
    </xf>
    <xf numFmtId="2" fontId="4" fillId="4" borderId="15" xfId="0" applyNumberFormat="1" applyFont="1" applyFill="1" applyBorder="1" applyAlignment="1">
      <alignment horizontal="right" vertical="center"/>
    </xf>
    <xf numFmtId="1" fontId="4" fillId="4" borderId="15" xfId="0" applyNumberFormat="1" applyFont="1" applyFill="1" applyBorder="1" applyAlignment="1">
      <alignment vertical="center"/>
    </xf>
    <xf numFmtId="2" fontId="4" fillId="4" borderId="15" xfId="0" applyNumberFormat="1" applyFont="1" applyFill="1" applyBorder="1" applyAlignment="1">
      <alignment horizontal="left" vertical="center"/>
    </xf>
    <xf numFmtId="2" fontId="4" fillId="4" borderId="15" xfId="0" applyNumberFormat="1" applyFont="1" applyFill="1" applyBorder="1" applyAlignment="1">
      <alignment vertical="center"/>
    </xf>
    <xf numFmtId="2" fontId="4" fillId="4" borderId="15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center"/>
    </xf>
    <xf numFmtId="3" fontId="4" fillId="2" borderId="15" xfId="0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3" fontId="4" fillId="2" borderId="10" xfId="0" applyNumberFormat="1" applyFont="1" applyFill="1" applyBorder="1" applyAlignment="1" quotePrefix="1">
      <alignment horizontal="right" vertical="center"/>
    </xf>
    <xf numFmtId="0" fontId="4" fillId="2" borderId="10" xfId="0" applyFont="1" applyFill="1" applyBorder="1" applyAlignment="1" quotePrefix="1">
      <alignment horizontal="left" vertical="center"/>
    </xf>
    <xf numFmtId="2" fontId="4" fillId="2" borderId="10" xfId="0" applyNumberFormat="1" applyFont="1" applyFill="1" applyBorder="1" applyAlignment="1">
      <alignment vertical="center"/>
    </xf>
    <xf numFmtId="2" fontId="4" fillId="2" borderId="10" xfId="0" applyNumberFormat="1" applyFont="1" applyFill="1" applyBorder="1" applyAlignment="1">
      <alignment horizontal="left" vertical="center"/>
    </xf>
    <xf numFmtId="2" fontId="4" fillId="2" borderId="10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/>
    </xf>
    <xf numFmtId="3" fontId="4" fillId="3" borderId="12" xfId="0" applyNumberFormat="1" applyFont="1" applyFill="1" applyBorder="1" applyAlignment="1">
      <alignment horizontal="right" vertical="center"/>
    </xf>
    <xf numFmtId="2" fontId="4" fillId="3" borderId="12" xfId="0" applyNumberFormat="1" applyFont="1" applyFill="1" applyBorder="1" applyAlignment="1">
      <alignment horizontal="right" vertical="center"/>
    </xf>
    <xf numFmtId="1" fontId="4" fillId="3" borderId="12" xfId="0" applyNumberFormat="1" applyFont="1" applyFill="1" applyBorder="1" applyAlignment="1">
      <alignment vertical="center"/>
    </xf>
    <xf numFmtId="2" fontId="4" fillId="3" borderId="12" xfId="0" applyNumberFormat="1" applyFont="1" applyFill="1" applyBorder="1" applyAlignment="1">
      <alignment horizontal="left" vertical="center"/>
    </xf>
    <xf numFmtId="2" fontId="4" fillId="3" borderId="12" xfId="0" applyNumberFormat="1" applyFont="1" applyFill="1" applyBorder="1" applyAlignment="1">
      <alignment vertical="center"/>
    </xf>
    <xf numFmtId="2" fontId="4" fillId="3" borderId="12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3" fontId="5" fillId="2" borderId="12" xfId="0" applyNumberFormat="1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horizontal="right" vertical="center"/>
    </xf>
    <xf numFmtId="2" fontId="4" fillId="4" borderId="10" xfId="0" applyNumberFormat="1" applyFont="1" applyFill="1" applyBorder="1" applyAlignment="1">
      <alignment horizontal="right" vertical="center"/>
    </xf>
    <xf numFmtId="1" fontId="4" fillId="4" borderId="10" xfId="0" applyNumberFormat="1" applyFont="1" applyFill="1" applyBorder="1" applyAlignment="1">
      <alignment vertical="center"/>
    </xf>
    <xf numFmtId="2" fontId="4" fillId="4" borderId="10" xfId="0" applyNumberFormat="1" applyFont="1" applyFill="1" applyBorder="1" applyAlignment="1">
      <alignment horizontal="left" vertical="center"/>
    </xf>
    <xf numFmtId="2" fontId="4" fillId="4" borderId="10" xfId="0" applyNumberFormat="1" applyFont="1" applyFill="1" applyBorder="1" applyAlignment="1">
      <alignment vertical="center"/>
    </xf>
    <xf numFmtId="2" fontId="4" fillId="4" borderId="10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Q10" sqref="Q10"/>
    </sheetView>
  </sheetViews>
  <sheetFormatPr defaultColWidth="9.140625" defaultRowHeight="12.75"/>
  <cols>
    <col min="1" max="1" width="12.57421875" style="0" customWidth="1"/>
    <col min="2" max="2" width="9.7109375" style="0" customWidth="1"/>
    <col min="3" max="3" width="6.28125" style="0" customWidth="1"/>
    <col min="4" max="4" width="8.57421875" style="3" customWidth="1"/>
    <col min="5" max="5" width="9.57421875" style="3" customWidth="1"/>
    <col min="6" max="6" width="4.57421875" style="4" customWidth="1"/>
    <col min="7" max="7" width="1.421875" style="0" customWidth="1"/>
    <col min="8" max="8" width="7.28125" style="2" customWidth="1"/>
    <col min="9" max="9" width="10.28125" style="2" customWidth="1"/>
    <col min="10" max="10" width="11.00390625" style="2" customWidth="1"/>
    <col min="11" max="11" width="3.7109375" style="4" customWidth="1"/>
    <col min="12" max="12" width="1.28515625" style="0" customWidth="1"/>
    <col min="13" max="13" width="12.8515625" style="2" customWidth="1"/>
    <col min="14" max="14" width="13.00390625" style="2" customWidth="1"/>
    <col min="15" max="15" width="1.57421875" style="2" customWidth="1"/>
    <col min="16" max="16" width="7.140625" style="2" customWidth="1"/>
    <col min="17" max="17" width="10.28125" style="2" customWidth="1"/>
    <col min="18" max="18" width="4.140625" style="4" customWidth="1"/>
  </cols>
  <sheetData>
    <row r="1" ht="15.75">
      <c r="A1" s="20" t="s">
        <v>35</v>
      </c>
    </row>
    <row r="2" ht="16.5" thickBot="1">
      <c r="A2" s="20" t="s">
        <v>36</v>
      </c>
    </row>
    <row r="3" spans="1:18" ht="18" customHeight="1">
      <c r="A3" s="21"/>
      <c r="B3" s="22" t="s">
        <v>27</v>
      </c>
      <c r="C3" s="22"/>
      <c r="D3" s="22" t="s">
        <v>37</v>
      </c>
      <c r="E3" s="22"/>
      <c r="F3" s="22"/>
      <c r="G3" s="23"/>
      <c r="H3" s="22" t="s">
        <v>38</v>
      </c>
      <c r="I3" s="22"/>
      <c r="J3" s="22"/>
      <c r="K3" s="22"/>
      <c r="L3" s="24"/>
      <c r="M3" s="24" t="s">
        <v>6</v>
      </c>
      <c r="N3" s="24" t="s">
        <v>7</v>
      </c>
      <c r="O3" s="24"/>
      <c r="P3" s="22" t="s">
        <v>39</v>
      </c>
      <c r="Q3" s="22"/>
      <c r="R3" s="25"/>
    </row>
    <row r="4" spans="1:18" ht="18" customHeight="1" thickBot="1">
      <c r="A4" s="26" t="s">
        <v>8</v>
      </c>
      <c r="B4" s="27" t="s">
        <v>40</v>
      </c>
      <c r="C4" s="27" t="s">
        <v>2</v>
      </c>
      <c r="D4" s="27" t="s">
        <v>9</v>
      </c>
      <c r="E4" s="27" t="s">
        <v>41</v>
      </c>
      <c r="F4" s="28"/>
      <c r="G4" s="29"/>
      <c r="H4" s="27" t="s">
        <v>9</v>
      </c>
      <c r="I4" s="27" t="s">
        <v>41</v>
      </c>
      <c r="J4" s="27" t="s">
        <v>10</v>
      </c>
      <c r="K4" s="28"/>
      <c r="L4" s="29"/>
      <c r="M4" s="27" t="s">
        <v>11</v>
      </c>
      <c r="N4" s="27" t="s">
        <v>42</v>
      </c>
      <c r="O4" s="27"/>
      <c r="P4" s="27" t="s">
        <v>9</v>
      </c>
      <c r="Q4" s="27" t="s">
        <v>41</v>
      </c>
      <c r="R4" s="30"/>
    </row>
    <row r="5" spans="1:18" ht="18" customHeight="1">
      <c r="A5" s="68" t="s">
        <v>17</v>
      </c>
      <c r="B5" s="69">
        <v>5500</v>
      </c>
      <c r="C5" s="70">
        <f>B5/560000*100</f>
        <v>0.9821428571428571</v>
      </c>
      <c r="D5" s="71">
        <v>218.125</v>
      </c>
      <c r="E5" s="71">
        <v>67.5</v>
      </c>
      <c r="F5" s="72" t="s">
        <v>13</v>
      </c>
      <c r="G5" s="73"/>
      <c r="H5" s="73">
        <v>54.874519430037324</v>
      </c>
      <c r="I5" s="73">
        <v>53.97832360216801</v>
      </c>
      <c r="J5" s="73">
        <f>I5-H5</f>
        <v>-0.8961958278693132</v>
      </c>
      <c r="K5" s="73"/>
      <c r="L5" s="73"/>
      <c r="M5" s="73">
        <f>(I5-H5)/I5*100</f>
        <v>-1.66028836774271</v>
      </c>
      <c r="N5" s="70">
        <f>J5/H5*100</f>
        <v>-1.6331729866207296</v>
      </c>
      <c r="O5" s="74"/>
      <c r="P5" s="73">
        <v>54.942731277533035</v>
      </c>
      <c r="Q5" s="73">
        <v>55.50660792951542</v>
      </c>
      <c r="R5" s="75"/>
    </row>
    <row r="6" spans="1:18" ht="18" customHeight="1">
      <c r="A6" s="35" t="s">
        <v>3</v>
      </c>
      <c r="B6" s="36">
        <v>0</v>
      </c>
      <c r="C6" s="37">
        <f>B6/560000*100</f>
        <v>0</v>
      </c>
      <c r="D6" s="38">
        <v>53</v>
      </c>
      <c r="E6" s="38">
        <v>21</v>
      </c>
      <c r="F6" s="39"/>
      <c r="G6" s="40"/>
      <c r="H6" s="40">
        <v>55.147963399226946</v>
      </c>
      <c r="I6" s="40">
        <v>56.469066360147245</v>
      </c>
      <c r="J6" s="40">
        <f>I6-H6</f>
        <v>1.3211029609202996</v>
      </c>
      <c r="K6" s="40"/>
      <c r="L6" s="40"/>
      <c r="M6" s="40">
        <f>(I6-H6)/I6*100</f>
        <v>2.33951620962634</v>
      </c>
      <c r="N6" s="37">
        <f>J6/H6*100</f>
        <v>2.3955607414848226</v>
      </c>
      <c r="O6" s="41"/>
      <c r="P6" s="40">
        <v>57.62114537444934</v>
      </c>
      <c r="Q6" s="40">
        <v>57.867841409691636</v>
      </c>
      <c r="R6" s="42"/>
    </row>
    <row r="7" spans="1:18" ht="18" customHeight="1">
      <c r="A7" s="35" t="s">
        <v>24</v>
      </c>
      <c r="B7" s="59">
        <v>14500</v>
      </c>
      <c r="C7" s="37">
        <f>B7/560000*100</f>
        <v>2.5892857142857144</v>
      </c>
      <c r="D7" s="38">
        <v>526.875</v>
      </c>
      <c r="E7" s="38">
        <v>85</v>
      </c>
      <c r="F7" s="39" t="s">
        <v>14</v>
      </c>
      <c r="G7" s="40"/>
      <c r="H7" s="40">
        <v>52.40767743895236</v>
      </c>
      <c r="I7" s="40">
        <v>55.0502692362684</v>
      </c>
      <c r="J7" s="40">
        <f>I7-H7</f>
        <v>2.6425917973160367</v>
      </c>
      <c r="K7" s="40"/>
      <c r="L7" s="40"/>
      <c r="M7" s="40">
        <f>(I7-H7)/I7*100</f>
        <v>4.800324928429298</v>
      </c>
      <c r="N7" s="37">
        <f>J7/H7*100</f>
        <v>5.042375328298583</v>
      </c>
      <c r="O7" s="41"/>
      <c r="P7" s="40">
        <v>53.74449339207048</v>
      </c>
      <c r="Q7" s="40">
        <v>55.11894273127753</v>
      </c>
      <c r="R7" s="42"/>
    </row>
    <row r="8" spans="1:18" ht="18" customHeight="1">
      <c r="A8" s="43" t="s">
        <v>22</v>
      </c>
      <c r="B8" s="44">
        <v>163100</v>
      </c>
      <c r="C8" s="45">
        <f>B8/560000*100</f>
        <v>29.125</v>
      </c>
      <c r="D8" s="46">
        <v>671.25</v>
      </c>
      <c r="E8" s="46">
        <v>122.5</v>
      </c>
      <c r="F8" s="47" t="s">
        <v>14</v>
      </c>
      <c r="G8" s="48"/>
      <c r="H8" s="48">
        <v>45.695413660723545</v>
      </c>
      <c r="I8" s="48">
        <v>49.902314566800435</v>
      </c>
      <c r="J8" s="48">
        <f>I8-H8</f>
        <v>4.206900906076889</v>
      </c>
      <c r="K8" s="48"/>
      <c r="L8" s="48"/>
      <c r="M8" s="48">
        <f>(I8-H8)/I8*100</f>
        <v>8.430272107810612</v>
      </c>
      <c r="N8" s="45">
        <f>J8/H8*100</f>
        <v>9.20639637341293</v>
      </c>
      <c r="O8" s="49"/>
      <c r="P8" s="48">
        <v>55.08370044052864</v>
      </c>
      <c r="Q8" s="48">
        <v>57.62114537444934</v>
      </c>
      <c r="R8" s="50"/>
    </row>
    <row r="9" spans="1:18" ht="18" customHeight="1">
      <c r="A9" s="35" t="s">
        <v>15</v>
      </c>
      <c r="B9" s="36">
        <v>0</v>
      </c>
      <c r="C9" s="37">
        <f>B9/560000*100</f>
        <v>0</v>
      </c>
      <c r="D9" s="38">
        <v>1011.875</v>
      </c>
      <c r="E9" s="38">
        <v>203.125</v>
      </c>
      <c r="F9" s="39" t="s">
        <v>14</v>
      </c>
      <c r="G9" s="40"/>
      <c r="H9" s="40">
        <v>43.475591365470464</v>
      </c>
      <c r="I9" s="40">
        <v>48.573919457575684</v>
      </c>
      <c r="J9" s="40">
        <f>I9-H9</f>
        <v>5.09832809210522</v>
      </c>
      <c r="K9" s="40"/>
      <c r="L9" s="40"/>
      <c r="M9" s="40">
        <f>(I9-H9)/I9*100</f>
        <v>10.496019569839499</v>
      </c>
      <c r="N9" s="37">
        <f>J9/H9*100</f>
        <v>11.726874625458127</v>
      </c>
      <c r="O9" s="41"/>
      <c r="P9" s="40">
        <v>56.140969162995596</v>
      </c>
      <c r="Q9" s="40">
        <v>57.65638766519824</v>
      </c>
      <c r="R9" s="42"/>
    </row>
    <row r="10" spans="1:18" ht="18" customHeight="1">
      <c r="A10" s="35" t="s">
        <v>16</v>
      </c>
      <c r="B10" s="36">
        <v>0</v>
      </c>
      <c r="C10" s="37">
        <f>B10/560000*100</f>
        <v>0</v>
      </c>
      <c r="D10" s="38">
        <v>421.875</v>
      </c>
      <c r="E10" s="38">
        <v>101.25</v>
      </c>
      <c r="F10" s="39" t="s">
        <v>14</v>
      </c>
      <c r="G10" s="40"/>
      <c r="H10" s="40">
        <v>49.09053060198291</v>
      </c>
      <c r="I10" s="40">
        <v>55.7404914842834</v>
      </c>
      <c r="J10" s="40">
        <f>I10-H10</f>
        <v>6.6499608823004905</v>
      </c>
      <c r="K10" s="40"/>
      <c r="L10" s="40"/>
      <c r="M10" s="40">
        <f>(I10-H10)/I10*100</f>
        <v>11.930215728678164</v>
      </c>
      <c r="N10" s="37">
        <f>J10/H10*100</f>
        <v>13.546321053681742</v>
      </c>
      <c r="O10" s="41"/>
      <c r="P10" s="40">
        <v>55.71806167400881</v>
      </c>
      <c r="Q10" s="40">
        <v>56.38766519823789</v>
      </c>
      <c r="R10" s="42"/>
    </row>
    <row r="11" spans="1:18" ht="18" customHeight="1">
      <c r="A11" s="35" t="s">
        <v>21</v>
      </c>
      <c r="B11" s="59">
        <v>1200</v>
      </c>
      <c r="C11" s="37">
        <f>B11/560000*100</f>
        <v>0.2142857142857143</v>
      </c>
      <c r="D11" s="38">
        <v>590</v>
      </c>
      <c r="E11" s="38">
        <v>119.375</v>
      </c>
      <c r="F11" s="39" t="s">
        <v>14</v>
      </c>
      <c r="G11" s="40"/>
      <c r="H11" s="40">
        <v>42.99181177036088</v>
      </c>
      <c r="I11" s="40">
        <v>49.85586071247278</v>
      </c>
      <c r="J11" s="40">
        <f>I11-H11</f>
        <v>6.8640489421119</v>
      </c>
      <c r="K11" s="40" t="s">
        <v>13</v>
      </c>
      <c r="L11" s="40"/>
      <c r="M11" s="40">
        <f>(I11-H11)/I11*100</f>
        <v>13.767787465746578</v>
      </c>
      <c r="N11" s="37">
        <f>J11/H11*100</f>
        <v>15.965944814738107</v>
      </c>
      <c r="O11" s="41"/>
      <c r="P11" s="40">
        <v>53.67400881057269</v>
      </c>
      <c r="Q11" s="40">
        <v>55.18942731277533</v>
      </c>
      <c r="R11" s="42"/>
    </row>
    <row r="12" spans="1:18" ht="18" customHeight="1">
      <c r="A12" s="35" t="s">
        <v>19</v>
      </c>
      <c r="B12" s="59">
        <v>26100</v>
      </c>
      <c r="C12" s="37">
        <f>B12/560000*100</f>
        <v>4.660714285714286</v>
      </c>
      <c r="D12" s="38">
        <v>1120</v>
      </c>
      <c r="E12" s="38">
        <v>308.125</v>
      </c>
      <c r="F12" s="39" t="s">
        <v>12</v>
      </c>
      <c r="G12" s="40"/>
      <c r="H12" s="40">
        <v>45.309697534257324</v>
      </c>
      <c r="I12" s="40">
        <v>53.38529218702246</v>
      </c>
      <c r="J12" s="40">
        <f>I12-H12</f>
        <v>8.075594652765133</v>
      </c>
      <c r="K12" s="40" t="s">
        <v>13</v>
      </c>
      <c r="L12" s="40"/>
      <c r="M12" s="40">
        <f>(I12-H12)/I12*100</f>
        <v>15.12700281657023</v>
      </c>
      <c r="N12" s="37">
        <f>J12/H12*100</f>
        <v>17.823104307106476</v>
      </c>
      <c r="O12" s="41"/>
      <c r="P12" s="40">
        <v>57.16299559471366</v>
      </c>
      <c r="Q12" s="40">
        <v>58.32599118942731</v>
      </c>
      <c r="R12" s="42"/>
    </row>
    <row r="13" spans="1:18" ht="18" customHeight="1">
      <c r="A13" s="35" t="s">
        <v>20</v>
      </c>
      <c r="B13" s="59">
        <v>35350</v>
      </c>
      <c r="C13" s="37">
        <f>B13/560000*100</f>
        <v>6.3125</v>
      </c>
      <c r="D13" s="38">
        <v>671.25</v>
      </c>
      <c r="E13" s="38">
        <v>61.875</v>
      </c>
      <c r="F13" s="39" t="s">
        <v>13</v>
      </c>
      <c r="G13" s="40"/>
      <c r="H13" s="40">
        <v>47.433871373005275</v>
      </c>
      <c r="I13" s="40">
        <v>60.101499288005925</v>
      </c>
      <c r="J13" s="40">
        <f>I13-H13</f>
        <v>12.66762791500065</v>
      </c>
      <c r="K13" s="40" t="s">
        <v>14</v>
      </c>
      <c r="L13" s="40"/>
      <c r="M13" s="40">
        <f>(I13-H13)/I13*100</f>
        <v>21.07705808518599</v>
      </c>
      <c r="N13" s="37">
        <f>J13/H13*100</f>
        <v>26.70586976843266</v>
      </c>
      <c r="O13" s="41"/>
      <c r="P13" s="40">
        <v>55.78854625550661</v>
      </c>
      <c r="Q13" s="40">
        <v>57.55066079295154</v>
      </c>
      <c r="R13" s="42" t="s">
        <v>13</v>
      </c>
    </row>
    <row r="14" spans="1:18" ht="18" customHeight="1">
      <c r="A14" s="35" t="s">
        <v>4</v>
      </c>
      <c r="B14" s="59">
        <v>12800</v>
      </c>
      <c r="C14" s="37">
        <f>B14/560000*100</f>
        <v>2.2857142857142856</v>
      </c>
      <c r="D14" s="38">
        <v>1148.75</v>
      </c>
      <c r="E14" s="38">
        <v>541.25</v>
      </c>
      <c r="F14" s="39" t="s">
        <v>12</v>
      </c>
      <c r="G14" s="40"/>
      <c r="H14" s="40">
        <v>36.7151780495383</v>
      </c>
      <c r="I14" s="40">
        <v>48.099814220574515</v>
      </c>
      <c r="J14" s="40">
        <f>I14-H14</f>
        <v>11.384636171036213</v>
      </c>
      <c r="K14" s="40" t="s">
        <v>14</v>
      </c>
      <c r="L14" s="40"/>
      <c r="M14" s="40">
        <f>(I14-H14)/I14*100</f>
        <v>23.66877368554675</v>
      </c>
      <c r="N14" s="37">
        <f>J14/H14*100</f>
        <v>31.007983008213618</v>
      </c>
      <c r="O14" s="41"/>
      <c r="P14" s="40">
        <v>56.070484581497794</v>
      </c>
      <c r="Q14" s="40">
        <v>57.62114537444934</v>
      </c>
      <c r="R14" s="42"/>
    </row>
    <row r="15" spans="1:18" ht="18" customHeight="1">
      <c r="A15" s="35" t="s">
        <v>26</v>
      </c>
      <c r="B15" s="59">
        <v>2700</v>
      </c>
      <c r="C15" s="37">
        <f>B15/560000*100</f>
        <v>0.4821428571428571</v>
      </c>
      <c r="D15" s="38">
        <v>1246.25</v>
      </c>
      <c r="E15" s="38">
        <v>143.125</v>
      </c>
      <c r="F15" s="39" t="s">
        <v>14</v>
      </c>
      <c r="G15" s="40"/>
      <c r="H15" s="40">
        <v>47.80744331807901</v>
      </c>
      <c r="I15" s="40">
        <v>63.56465766277972</v>
      </c>
      <c r="J15" s="40">
        <f>I15-H15</f>
        <v>15.757214344700714</v>
      </c>
      <c r="K15" s="40" t="s">
        <v>12</v>
      </c>
      <c r="L15" s="40"/>
      <c r="M15" s="40">
        <f>(I15-H15)/I15*100</f>
        <v>24.789269578537112</v>
      </c>
      <c r="N15" s="37">
        <f>J15/H15*100</f>
        <v>32.95975114139165</v>
      </c>
      <c r="O15" s="41"/>
      <c r="P15" s="40">
        <v>53.03964757709251</v>
      </c>
      <c r="Q15" s="40">
        <v>55.9647577092511</v>
      </c>
      <c r="R15" s="42" t="s">
        <v>13</v>
      </c>
    </row>
    <row r="16" spans="1:18" ht="18" customHeight="1">
      <c r="A16" s="35" t="s">
        <v>0</v>
      </c>
      <c r="B16" s="59">
        <v>31900</v>
      </c>
      <c r="C16" s="37">
        <f>B16/560000*100</f>
        <v>5.696428571428572</v>
      </c>
      <c r="D16" s="38">
        <v>1309.375</v>
      </c>
      <c r="E16" s="38">
        <v>90.125</v>
      </c>
      <c r="F16" s="39" t="s">
        <v>12</v>
      </c>
      <c r="G16" s="40"/>
      <c r="H16" s="40">
        <v>35.5987955631762</v>
      </c>
      <c r="I16" s="40">
        <v>54.31359233747895</v>
      </c>
      <c r="J16" s="40">
        <f>I16-H16</f>
        <v>18.714796774302748</v>
      </c>
      <c r="K16" s="40" t="s">
        <v>14</v>
      </c>
      <c r="L16" s="40"/>
      <c r="M16" s="40">
        <f>(I16-H16)/I16*100</f>
        <v>34.45693051937692</v>
      </c>
      <c r="N16" s="37">
        <f>J16/H16*100</f>
        <v>52.57143248313025</v>
      </c>
      <c r="O16" s="41"/>
      <c r="P16" s="40">
        <v>50.92511013215859</v>
      </c>
      <c r="Q16" s="40">
        <v>53.70925110132159</v>
      </c>
      <c r="R16" s="42" t="s">
        <v>13</v>
      </c>
    </row>
    <row r="17" spans="1:18" ht="18" customHeight="1">
      <c r="A17" s="35" t="s">
        <v>25</v>
      </c>
      <c r="B17" s="59">
        <v>31800</v>
      </c>
      <c r="C17" s="37">
        <f>B17/560000*100</f>
        <v>5.678571428571429</v>
      </c>
      <c r="D17" s="38">
        <v>1632.5</v>
      </c>
      <c r="E17" s="38">
        <v>135</v>
      </c>
      <c r="F17" s="39" t="s">
        <v>12</v>
      </c>
      <c r="G17" s="40"/>
      <c r="H17" s="40">
        <v>36.56998044881306</v>
      </c>
      <c r="I17" s="40">
        <v>57.43782254642743</v>
      </c>
      <c r="J17" s="40">
        <f>I17-H17</f>
        <v>20.867842097614364</v>
      </c>
      <c r="K17" s="40" t="s">
        <v>14</v>
      </c>
      <c r="L17" s="40"/>
      <c r="M17" s="40">
        <f>(I17-H17)/I17*100</f>
        <v>36.33118591977739</v>
      </c>
      <c r="N17" s="37">
        <f>J17/H17*100</f>
        <v>57.062765255844326</v>
      </c>
      <c r="O17" s="41"/>
      <c r="P17" s="40">
        <v>49.90308370044053</v>
      </c>
      <c r="Q17" s="40">
        <v>52.68722466960352</v>
      </c>
      <c r="R17" s="42" t="s">
        <v>13</v>
      </c>
    </row>
    <row r="18" spans="1:18" ht="18" customHeight="1">
      <c r="A18" s="51" t="s">
        <v>1</v>
      </c>
      <c r="B18" s="60">
        <v>0</v>
      </c>
      <c r="C18" s="53">
        <f>B18/560000*100</f>
        <v>0</v>
      </c>
      <c r="D18" s="54">
        <v>1723.75</v>
      </c>
      <c r="E18" s="54">
        <v>833.75</v>
      </c>
      <c r="F18" s="55" t="s">
        <v>14</v>
      </c>
      <c r="G18" s="56"/>
      <c r="H18" s="56">
        <v>16.836111302263465</v>
      </c>
      <c r="I18" s="56">
        <v>27.44037175096858</v>
      </c>
      <c r="J18" s="56">
        <f>I18-H18</f>
        <v>10.604260448705116</v>
      </c>
      <c r="K18" s="56" t="s">
        <v>14</v>
      </c>
      <c r="L18" s="56"/>
      <c r="M18" s="56">
        <f>(I18-H18)/I18*100</f>
        <v>38.64474047561258</v>
      </c>
      <c r="N18" s="53">
        <f>J18/H18*100</f>
        <v>62.98521231134572</v>
      </c>
      <c r="O18" s="57"/>
      <c r="P18" s="56">
        <v>56.352422907488986</v>
      </c>
      <c r="Q18" s="56">
        <v>56.88105726872246</v>
      </c>
      <c r="R18" s="58"/>
    </row>
    <row r="19" spans="1:18" ht="18" customHeight="1">
      <c r="A19" s="51" t="s">
        <v>23</v>
      </c>
      <c r="B19" s="52">
        <v>60000</v>
      </c>
      <c r="C19" s="53">
        <f>B19/560000*100</f>
        <v>10.714285714285714</v>
      </c>
      <c r="D19" s="54">
        <v>1837.5</v>
      </c>
      <c r="E19" s="54">
        <v>144.25</v>
      </c>
      <c r="F19" s="55" t="s">
        <v>12</v>
      </c>
      <c r="G19" s="56"/>
      <c r="H19" s="56">
        <v>33.57826772916178</v>
      </c>
      <c r="I19" s="56">
        <v>59.58235666633941</v>
      </c>
      <c r="J19" s="56">
        <f>I19-H19</f>
        <v>26.004088937177627</v>
      </c>
      <c r="K19" s="56" t="s">
        <v>12</v>
      </c>
      <c r="L19" s="56"/>
      <c r="M19" s="56">
        <f>(I19-H19)/I19*100</f>
        <v>43.64394158290895</v>
      </c>
      <c r="N19" s="53">
        <f>J19/H19*100</f>
        <v>77.4432116240285</v>
      </c>
      <c r="O19" s="57"/>
      <c r="P19" s="56">
        <v>53.42731277533039</v>
      </c>
      <c r="Q19" s="56">
        <v>56.563876651982376</v>
      </c>
      <c r="R19" s="58" t="s">
        <v>13</v>
      </c>
    </row>
    <row r="20" spans="1:18" ht="18" customHeight="1" thickBot="1">
      <c r="A20" s="78" t="s">
        <v>18</v>
      </c>
      <c r="B20" s="79">
        <v>48000</v>
      </c>
      <c r="C20" s="80">
        <f>B20/560000*100</f>
        <v>8.571428571428571</v>
      </c>
      <c r="D20" s="81">
        <v>1740</v>
      </c>
      <c r="E20" s="81">
        <v>610.375</v>
      </c>
      <c r="F20" s="82" t="s">
        <v>14</v>
      </c>
      <c r="G20" s="83"/>
      <c r="H20" s="83">
        <v>22.939286545649338</v>
      </c>
      <c r="I20" s="83">
        <v>44.06278028135495</v>
      </c>
      <c r="J20" s="83">
        <f>I20-H20</f>
        <v>21.12349373570561</v>
      </c>
      <c r="K20" s="83" t="s">
        <v>14</v>
      </c>
      <c r="L20" s="83"/>
      <c r="M20" s="83">
        <f>(I20-H20)/I20*100</f>
        <v>47.939538996008295</v>
      </c>
      <c r="N20" s="80">
        <f>J20/H20*100</f>
        <v>92.08435359866014</v>
      </c>
      <c r="O20" s="84"/>
      <c r="P20" s="83">
        <v>49.268722466960355</v>
      </c>
      <c r="Q20" s="83">
        <v>52.651982378854626</v>
      </c>
      <c r="R20" s="85" t="s">
        <v>13</v>
      </c>
    </row>
    <row r="21" spans="1:18" ht="18" customHeight="1">
      <c r="A21" s="76" t="s">
        <v>5</v>
      </c>
      <c r="B21" s="77"/>
      <c r="C21" s="32"/>
      <c r="D21" s="31">
        <f>AVERAGE(D5:D20)</f>
        <v>995.1484375</v>
      </c>
      <c r="E21" s="31">
        <f>AVERAGE(E5:E20)</f>
        <v>224.2265625</v>
      </c>
      <c r="F21" s="32" t="s">
        <v>12</v>
      </c>
      <c r="G21" s="33"/>
      <c r="H21" s="33">
        <f>AVERAGE(H5:H20)</f>
        <v>41.65450872066864</v>
      </c>
      <c r="I21" s="33">
        <f>AVERAGE(I5:I20)</f>
        <v>52.34740202254174</v>
      </c>
      <c r="J21" s="33">
        <f>AVERAGE(J5:J20)</f>
        <v>10.692893301873106</v>
      </c>
      <c r="K21" s="32" t="s">
        <v>12</v>
      </c>
      <c r="L21" s="33"/>
      <c r="M21" s="33">
        <f>AVERAGE(M5:M20)</f>
        <v>20.986393081369503</v>
      </c>
      <c r="N21" s="33">
        <f>AVERAGE(N5:N20)</f>
        <v>31.680873965537934</v>
      </c>
      <c r="O21" s="33" t="e">
        <f>AVERAGE(O5:O20)</f>
        <v>#DIV/0!</v>
      </c>
      <c r="P21" s="33">
        <f>AVERAGE(P5:P20)</f>
        <v>54.30396475770925</v>
      </c>
      <c r="Q21" s="33">
        <f>AVERAGE(Q5:Q20)</f>
        <v>56.081497797356825</v>
      </c>
      <c r="R21" s="34" t="s">
        <v>12</v>
      </c>
    </row>
    <row r="22" spans="1:18" ht="18" customHeight="1" thickBot="1">
      <c r="A22" s="61" t="s">
        <v>44</v>
      </c>
      <c r="B22" s="62" t="s">
        <v>29</v>
      </c>
      <c r="C22" s="63" t="s">
        <v>28</v>
      </c>
      <c r="D22" s="64">
        <v>1059</v>
      </c>
      <c r="E22" s="64">
        <v>202</v>
      </c>
      <c r="F22" s="65" t="s">
        <v>12</v>
      </c>
      <c r="G22" s="64"/>
      <c r="H22" s="64">
        <v>41.83</v>
      </c>
      <c r="I22" s="64">
        <v>54.11</v>
      </c>
      <c r="J22" s="64">
        <v>12.3</v>
      </c>
      <c r="K22" s="65" t="s">
        <v>12</v>
      </c>
      <c r="L22" s="64"/>
      <c r="M22" s="66" t="s">
        <v>43</v>
      </c>
      <c r="N22" s="66">
        <v>34.46</v>
      </c>
      <c r="O22" s="67"/>
      <c r="P22" s="64">
        <v>53.59</v>
      </c>
      <c r="Q22" s="64">
        <v>55.71</v>
      </c>
      <c r="R22" s="30" t="s">
        <v>12</v>
      </c>
    </row>
    <row r="23" spans="1:18" ht="14.25">
      <c r="A23" s="5" t="s">
        <v>32</v>
      </c>
      <c r="B23" s="6"/>
      <c r="C23" s="7"/>
      <c r="D23" s="8"/>
      <c r="E23" s="8"/>
      <c r="F23" s="9"/>
      <c r="G23" s="10"/>
      <c r="H23" s="8"/>
      <c r="I23" s="8"/>
      <c r="J23" s="10"/>
      <c r="K23" s="9"/>
      <c r="L23" s="10"/>
      <c r="M23" s="11"/>
      <c r="N23" s="10"/>
      <c r="O23" s="12"/>
      <c r="P23" s="8"/>
      <c r="Q23" s="8"/>
      <c r="R23" s="13"/>
    </row>
    <row r="24" spans="1:18" ht="14.25">
      <c r="A24" s="5" t="s">
        <v>30</v>
      </c>
      <c r="B24" s="6"/>
      <c r="C24" s="7"/>
      <c r="D24" s="8"/>
      <c r="E24" s="8"/>
      <c r="F24" s="9"/>
      <c r="G24" s="10"/>
      <c r="H24" s="8"/>
      <c r="I24" s="8"/>
      <c r="J24" s="10"/>
      <c r="K24" s="9"/>
      <c r="L24" s="10"/>
      <c r="M24" s="11"/>
      <c r="N24" s="10"/>
      <c r="O24" s="12"/>
      <c r="P24" s="8"/>
      <c r="Q24" s="8"/>
      <c r="R24" s="13"/>
    </row>
    <row r="25" spans="1:18" ht="14.25">
      <c r="A25" s="14" t="s">
        <v>31</v>
      </c>
      <c r="B25" s="15"/>
      <c r="C25" s="7"/>
      <c r="D25" s="8"/>
      <c r="E25" s="8"/>
      <c r="F25" s="9"/>
      <c r="G25" s="10"/>
      <c r="H25" s="8"/>
      <c r="I25" s="8"/>
      <c r="J25" s="10"/>
      <c r="K25" s="9"/>
      <c r="L25" s="10"/>
      <c r="M25" s="11"/>
      <c r="N25" s="10"/>
      <c r="O25" s="12"/>
      <c r="P25" s="8"/>
      <c r="Q25" s="8"/>
      <c r="R25" s="13"/>
    </row>
    <row r="26" spans="1:18" ht="14.25">
      <c r="A26" s="5" t="s">
        <v>33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3"/>
    </row>
    <row r="27" spans="1:18" ht="15" thickBot="1">
      <c r="A27" s="17" t="s">
        <v>34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</row>
    <row r="29" ht="12.75">
      <c r="A29" s="1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45</v>
      </c>
    </row>
    <row r="37" ht="12.75">
      <c r="A37" t="s">
        <v>52</v>
      </c>
    </row>
  </sheetData>
  <mergeCells count="5">
    <mergeCell ref="A27:R27"/>
    <mergeCell ref="B3:C3"/>
    <mergeCell ref="D3:F3"/>
    <mergeCell ref="H3:K3"/>
    <mergeCell ref="P3:R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Wood and Mary Moore</dc:creator>
  <cp:keywords/>
  <dc:description/>
  <cp:lastModifiedBy> </cp:lastModifiedBy>
  <cp:lastPrinted>2010-09-08T19:21:46Z</cp:lastPrinted>
  <dcterms:created xsi:type="dcterms:W3CDTF">2002-01-03T16:09:20Z</dcterms:created>
  <dcterms:modified xsi:type="dcterms:W3CDTF">2010-09-08T22:31:21Z</dcterms:modified>
  <cp:category/>
  <cp:version/>
  <cp:contentType/>
  <cp:contentStatus/>
</cp:coreProperties>
</file>