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Lemhi" sheetId="1" r:id="rId1"/>
    <sheet name="Russell" sheetId="2" r:id="rId2"/>
    <sheet name="Sheet3" sheetId="3" r:id="rId3"/>
  </sheets>
  <definedNames>
    <definedName name="_xlnm.Print_Titles" localSheetId="0">'Lemhi'!$21:$24</definedName>
    <definedName name="_xlnm.Print_Titles" localSheetId="1">'Russell'!$21:$24</definedName>
  </definedNames>
  <calcPr fullCalcOnLoad="1"/>
</workbook>
</file>

<file path=xl/sharedStrings.xml><?xml version="1.0" encoding="utf-8"?>
<sst xmlns="http://schemas.openxmlformats.org/spreadsheetml/2006/main" count="557" uniqueCount="85">
  <si>
    <t>TUKEY FARM NEAR PULLMAN, WA.</t>
  </si>
  <si>
    <t xml:space="preserve">THE PLOT WIDTH WAS  4.5 FT AND THE SIZE RANGED FROM 15 TO 20 SQ FT.  THE EXPERIMENT WAS A COMPLETELY RANDOM DESIGN </t>
  </si>
  <si>
    <t xml:space="preserve">WITH 4 REPLICATIONS.  THE FOLLOWING SEED TREATMENTS WERE USED: </t>
  </si>
  <si>
    <t>Flutriafol 25 SC RTU  100 ml/100kg</t>
  </si>
  <si>
    <t>Cheminova</t>
  </si>
  <si>
    <t>Flutriafol 25 SC RTU  200 ml/100kg</t>
  </si>
  <si>
    <t>Vincit F SC RTU 200ml/100kg</t>
  </si>
  <si>
    <t>Note:  Smuts were too low to record for good quality data.</t>
  </si>
  <si>
    <t>Stripe rust</t>
  </si>
  <si>
    <t>Plot</t>
  </si>
  <si>
    <t>1 Jun</t>
  </si>
  <si>
    <t>15 Jun</t>
  </si>
  <si>
    <t>22 Jun</t>
  </si>
  <si>
    <t>8 Jul</t>
  </si>
  <si>
    <t>Relative</t>
  </si>
  <si>
    <t>SEED</t>
  </si>
  <si>
    <t>2005</t>
  </si>
  <si>
    <t>Size</t>
  </si>
  <si>
    <t>Stand</t>
  </si>
  <si>
    <t>Tillering</t>
  </si>
  <si>
    <t>E. boot</t>
  </si>
  <si>
    <t>Boot</t>
  </si>
  <si>
    <t>L. flowering</t>
  </si>
  <si>
    <t>AUDPC*</t>
  </si>
  <si>
    <t>Test weight</t>
  </si>
  <si>
    <t>Yield</t>
  </si>
  <si>
    <t>CULTIVAR</t>
  </si>
  <si>
    <t>TRT</t>
  </si>
  <si>
    <t>REP</t>
  </si>
  <si>
    <t>PLOT</t>
  </si>
  <si>
    <t>(Sq. ft)</t>
  </si>
  <si>
    <t>%</t>
  </si>
  <si>
    <t>Gram/Pint**</t>
  </si>
  <si>
    <t>LB/BU</t>
  </si>
  <si>
    <t>Gram/plot</t>
  </si>
  <si>
    <t>LB/A</t>
  </si>
  <si>
    <t>BU/A</t>
  </si>
  <si>
    <t>LEMHI</t>
  </si>
  <si>
    <t>15.83</t>
  </si>
  <si>
    <t>100</t>
  </si>
  <si>
    <t>1</t>
  </si>
  <si>
    <t>30</t>
  </si>
  <si>
    <t>50</t>
  </si>
  <si>
    <t>20</t>
  </si>
  <si>
    <t>40</t>
  </si>
  <si>
    <t>5</t>
  </si>
  <si>
    <t>10</t>
  </si>
  <si>
    <t>90</t>
  </si>
  <si>
    <t>8</t>
  </si>
  <si>
    <t>60</t>
  </si>
  <si>
    <t>2</t>
  </si>
  <si>
    <t>RUSSELL</t>
  </si>
  <si>
    <t>0</t>
  </si>
  <si>
    <t>80</t>
  </si>
  <si>
    <t>95</t>
  </si>
  <si>
    <t>C1</t>
  </si>
  <si>
    <t>C2</t>
  </si>
  <si>
    <t>C4</t>
  </si>
  <si>
    <t>C5</t>
  </si>
  <si>
    <t>C3</t>
  </si>
  <si>
    <t>B1</t>
  </si>
  <si>
    <t>B2</t>
  </si>
  <si>
    <t>B5</t>
  </si>
  <si>
    <t>B6</t>
  </si>
  <si>
    <t>B3</t>
  </si>
  <si>
    <t>B7</t>
  </si>
  <si>
    <t>B8</t>
  </si>
  <si>
    <t>B4</t>
  </si>
  <si>
    <t xml:space="preserve">C1 = 0.4 ml/400 gr  </t>
  </si>
  <si>
    <t>C2 = 0.8 ml/400 gr</t>
  </si>
  <si>
    <t>C3 =  0.8 ml/400 gr</t>
  </si>
  <si>
    <t>C4 = Dividend  5 oz/cwt</t>
  </si>
  <si>
    <t>C5 = Untreated check.</t>
  </si>
  <si>
    <t xml:space="preserve">      (APRON XL 360 GA/L 2.78 ML/100 KG (AI: 1.0 GA/100KG)</t>
  </si>
  <si>
    <t>B1 = CHECK (APRON XL) 360.0 GA/L 2.78 ML/100KG  (AI: 1.0 GA/100KG)</t>
  </si>
  <si>
    <t xml:space="preserve">B2 = ALIOS 300 GA/L 2.78 ML/100KG (AL: 20.0 GA/100KG) + BAS 500xCF 200GA/L  100.0 ML/100KG 20.0 (AI: 20GA/100KG) + </t>
  </si>
  <si>
    <t>B3 = ALIOS 300 GA/L 83.3 ML/100KG (AI: 25 GA/100KG) + (APRON XL 360 GA/L 2.78 ML/100 KG (AI: 1.0 GA/100KG)</t>
  </si>
  <si>
    <t>B4 = ALIOS 300 GA/L 167.0 ML/100KG (AI: 50 GA/100KG) + (APRON XL 360 GA/L 2.78 ML/100 KG (AI: 1.0 GA/100KG)</t>
  </si>
  <si>
    <t>B5 = ALIOS 300 GA/L 250.0 ML/100KG (AI: 75.0 GA/100KG) + (APRON XL 360 GA/L 2.78 ML/100 KG (AI: 1.0 GA/100KG)</t>
  </si>
  <si>
    <t>B6 = ALIOS 300 GA/L 333.0 ML/100KG (AI: 100.0 GA/100KG) + (APRON XL 360 GA/L 2.78 ML/100 KG (AI: 1.0 GA/100KG)</t>
  </si>
  <si>
    <t>B7 = DIVIDEND EXTREME 115.2 GA/L 260.0 ML/100KG (AI: 30.0 GA/100KG)</t>
  </si>
  <si>
    <t>B8 = RAXIL MD 10.8 GA/L 432.8 ML/100KG (AI: 4.58 GA/100KG)</t>
  </si>
  <si>
    <t xml:space="preserve">DATES AND AT INDICATED GROWTH STAGES.  THE FIELD PLOTS WERE PLANTED ON 26 APRIL 2005 AT </t>
  </si>
  <si>
    <t xml:space="preserve">TABLE XMC0575B.  STRIPE RUST SEVERITY (%) AND YIELD OF SPRING BARLEY ('RUSSELL') CULTIVARS RECORDED ON THE INDICATED    </t>
  </si>
  <si>
    <t xml:space="preserve">TABLE XMC0575W.  STRIPE RUST SEVERITY (%) AND YIELD OF SPRING WHEAT ('LEMHI') CULTIVARS RECORDED ON THE INDICATED 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</si>
</sst>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49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14" fontId="0" fillId="0" borderId="17" xfId="0" applyNumberFormat="1" applyFont="1" applyBorder="1" applyAlignment="1" quotePrefix="1">
      <alignment horizontal="center"/>
    </xf>
    <xf numFmtId="14" fontId="0" fillId="0" borderId="18" xfId="0" applyNumberFormat="1" applyFont="1" applyBorder="1" applyAlignment="1">
      <alignment horizontal="center"/>
    </xf>
    <xf numFmtId="14" fontId="0" fillId="0" borderId="19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7" xfId="0" applyFont="1" applyBorder="1" applyAlignment="1">
      <alignment horizontal="center"/>
    </xf>
    <xf numFmtId="14" fontId="0" fillId="0" borderId="17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4" fontId="0" fillId="0" borderId="26" xfId="0" applyNumberFormat="1" applyFont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1" fontId="0" fillId="0" borderId="29" xfId="0" applyNumberFormat="1" applyFont="1" applyBorder="1" applyAlignment="1">
      <alignment horizontal="center"/>
    </xf>
    <xf numFmtId="164" fontId="0" fillId="0" borderId="29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0" fontId="0" fillId="0" borderId="31" xfId="0" applyFont="1" applyBorder="1" applyAlignment="1">
      <alignment/>
    </xf>
    <xf numFmtId="2" fontId="0" fillId="0" borderId="17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1" fontId="0" fillId="0" borderId="2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" fontId="0" fillId="0" borderId="30" xfId="0" applyNumberFormat="1" applyFont="1" applyBorder="1" applyAlignment="1">
      <alignment horizontal="center"/>
    </xf>
    <xf numFmtId="1" fontId="0" fillId="0" borderId="32" xfId="0" applyNumberFormat="1" applyFont="1" applyBorder="1" applyAlignment="1">
      <alignment horizontal="center"/>
    </xf>
    <xf numFmtId="1" fontId="0" fillId="0" borderId="27" xfId="0" applyNumberFormat="1" applyFont="1" applyBorder="1" applyAlignment="1">
      <alignment horizontal="center"/>
    </xf>
    <xf numFmtId="49" fontId="0" fillId="0" borderId="33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 horizontal="center"/>
    </xf>
    <xf numFmtId="49" fontId="0" fillId="0" borderId="36" xfId="0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1" fontId="0" fillId="0" borderId="36" xfId="0" applyNumberFormat="1" applyFont="1" applyBorder="1" applyAlignment="1">
      <alignment horizontal="center"/>
    </xf>
    <xf numFmtId="164" fontId="0" fillId="0" borderId="36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workbookViewId="0" topLeftCell="A7">
      <selection activeCell="C8" sqref="C8:G8"/>
    </sheetView>
  </sheetViews>
  <sheetFormatPr defaultColWidth="9.140625" defaultRowHeight="12.75"/>
  <cols>
    <col min="2" max="2" width="7.7109375" style="70" customWidth="1"/>
    <col min="3" max="3" width="4.421875" style="71" customWidth="1"/>
    <col min="4" max="4" width="6.28125" style="72" customWidth="1"/>
    <col min="5" max="6" width="6.7109375" style="73" customWidth="1"/>
    <col min="7" max="7" width="7.28125" style="72" customWidth="1"/>
    <col min="8" max="8" width="7.140625" style="72" customWidth="1"/>
    <col min="9" max="9" width="6.57421875" style="72" customWidth="1"/>
    <col min="10" max="11" width="10.421875" style="0" customWidth="1"/>
    <col min="12" max="12" width="10.57421875" style="0" customWidth="1"/>
    <col min="13" max="13" width="7.140625" style="0" customWidth="1"/>
    <col min="14" max="14" width="10.421875" style="71" customWidth="1"/>
    <col min="15" max="15" width="7.57421875" style="0" customWidth="1"/>
    <col min="16" max="16" width="8.00390625" style="0" customWidth="1"/>
  </cols>
  <sheetData>
    <row r="1" spans="1:16" ht="12.75">
      <c r="A1" s="1" t="s">
        <v>84</v>
      </c>
      <c r="B1" s="2"/>
      <c r="C1" s="2"/>
      <c r="D1" s="3"/>
      <c r="E1" s="3"/>
      <c r="F1" s="3"/>
      <c r="G1" s="3"/>
      <c r="H1" s="3"/>
      <c r="I1" s="3"/>
      <c r="J1" s="4"/>
      <c r="K1" s="4"/>
      <c r="L1" s="4"/>
      <c r="M1" s="4"/>
      <c r="N1" s="2"/>
      <c r="O1" s="4"/>
      <c r="P1" s="5"/>
    </row>
    <row r="2" spans="1:16" ht="12.75">
      <c r="A2" s="6" t="s">
        <v>82</v>
      </c>
      <c r="B2" s="7"/>
      <c r="C2" s="7"/>
      <c r="D2" s="8"/>
      <c r="E2" s="8"/>
      <c r="F2" s="8"/>
      <c r="G2" s="8"/>
      <c r="H2" s="8"/>
      <c r="I2" s="8"/>
      <c r="J2" s="9"/>
      <c r="K2" s="9"/>
      <c r="L2" s="9"/>
      <c r="M2" s="9"/>
      <c r="N2" s="7"/>
      <c r="O2" s="9"/>
      <c r="P2" s="10"/>
    </row>
    <row r="3" spans="1:16" ht="12.75">
      <c r="A3" s="6" t="s">
        <v>0</v>
      </c>
      <c r="B3" s="7"/>
      <c r="C3" s="7"/>
      <c r="D3" s="8"/>
      <c r="E3" s="8"/>
      <c r="F3" s="8"/>
      <c r="G3" s="8"/>
      <c r="H3" s="8"/>
      <c r="I3" s="8"/>
      <c r="J3" s="9"/>
      <c r="K3" s="9"/>
      <c r="L3" s="9"/>
      <c r="M3" s="9"/>
      <c r="N3" s="7"/>
      <c r="O3" s="9"/>
      <c r="P3" s="10"/>
    </row>
    <row r="4" spans="1:16" ht="12.75">
      <c r="A4" s="6" t="s">
        <v>1</v>
      </c>
      <c r="B4" s="7"/>
      <c r="C4" s="7"/>
      <c r="D4" s="8"/>
      <c r="E4" s="8"/>
      <c r="F4" s="8"/>
      <c r="G4" s="8"/>
      <c r="H4" s="8"/>
      <c r="I4" s="8"/>
      <c r="J4" s="9"/>
      <c r="K4" s="9"/>
      <c r="L4" s="9"/>
      <c r="M4" s="9"/>
      <c r="N4" s="7"/>
      <c r="O4" s="9"/>
      <c r="P4" s="10"/>
    </row>
    <row r="5" spans="1:16" ht="12.75">
      <c r="A5" s="6" t="s">
        <v>2</v>
      </c>
      <c r="B5" s="7"/>
      <c r="C5" s="7"/>
      <c r="D5" s="8"/>
      <c r="E5" s="8"/>
      <c r="F5" s="8"/>
      <c r="G5" s="8"/>
      <c r="H5" s="8"/>
      <c r="I5" s="8"/>
      <c r="J5" s="9"/>
      <c r="K5" s="9"/>
      <c r="L5" s="9"/>
      <c r="M5" s="9"/>
      <c r="N5" s="7"/>
      <c r="O5" s="9"/>
      <c r="P5" s="10"/>
    </row>
    <row r="6" spans="1:16" ht="12.75">
      <c r="A6" s="11" t="s">
        <v>68</v>
      </c>
      <c r="B6" s="12"/>
      <c r="C6" s="13" t="s">
        <v>3</v>
      </c>
      <c r="D6" s="13"/>
      <c r="E6" s="13"/>
      <c r="F6" s="13"/>
      <c r="G6" s="13"/>
      <c r="H6" s="8"/>
      <c r="I6" s="8" t="s">
        <v>4</v>
      </c>
      <c r="J6" s="9"/>
      <c r="K6" s="9"/>
      <c r="L6" s="9"/>
      <c r="M6" s="9"/>
      <c r="N6" s="7"/>
      <c r="O6" s="9"/>
      <c r="P6" s="10"/>
    </row>
    <row r="7" spans="1:16" ht="12.75">
      <c r="A7" s="11" t="s">
        <v>69</v>
      </c>
      <c r="B7" s="12"/>
      <c r="C7" s="13" t="s">
        <v>5</v>
      </c>
      <c r="D7" s="13"/>
      <c r="E7" s="13"/>
      <c r="F7" s="13"/>
      <c r="G7" s="13"/>
      <c r="H7" s="8"/>
      <c r="I7" s="8" t="s">
        <v>4</v>
      </c>
      <c r="J7" s="9"/>
      <c r="K7" s="9"/>
      <c r="L7" s="9"/>
      <c r="M7" s="9"/>
      <c r="N7" s="7"/>
      <c r="O7" s="9"/>
      <c r="P7" s="10"/>
    </row>
    <row r="8" spans="1:16" ht="12.75">
      <c r="A8" s="11" t="s">
        <v>70</v>
      </c>
      <c r="B8" s="12"/>
      <c r="C8" s="13" t="s">
        <v>6</v>
      </c>
      <c r="D8" s="13"/>
      <c r="E8" s="13"/>
      <c r="F8" s="13"/>
      <c r="G8" s="13"/>
      <c r="H8" s="8"/>
      <c r="I8" s="8" t="s">
        <v>4</v>
      </c>
      <c r="J8" s="9"/>
      <c r="K8" s="9"/>
      <c r="L8" s="9"/>
      <c r="M8" s="9"/>
      <c r="N8" s="7"/>
      <c r="O8" s="9"/>
      <c r="P8" s="10"/>
    </row>
    <row r="9" spans="1:16" ht="12.75">
      <c r="A9" s="14" t="s">
        <v>71</v>
      </c>
      <c r="B9" s="15"/>
      <c r="C9" s="15"/>
      <c r="D9" s="15"/>
      <c r="E9" s="15"/>
      <c r="F9" s="15"/>
      <c r="G9" s="15"/>
      <c r="H9" s="8"/>
      <c r="I9" s="8"/>
      <c r="J9" s="9"/>
      <c r="K9" s="9"/>
      <c r="L9" s="9"/>
      <c r="M9" s="9"/>
      <c r="N9" s="7"/>
      <c r="O9" s="9"/>
      <c r="P9" s="10"/>
    </row>
    <row r="10" spans="1:16" ht="12.75">
      <c r="A10" s="14" t="s">
        <v>72</v>
      </c>
      <c r="B10" s="15"/>
      <c r="C10" s="15"/>
      <c r="D10" s="15"/>
      <c r="E10" s="15"/>
      <c r="F10" s="15"/>
      <c r="G10" s="15"/>
      <c r="H10" s="8"/>
      <c r="I10" s="8"/>
      <c r="J10" s="9"/>
      <c r="K10" s="9"/>
      <c r="L10" s="9"/>
      <c r="M10" s="9"/>
      <c r="N10" s="7"/>
      <c r="O10" s="9"/>
      <c r="P10" s="10"/>
    </row>
    <row r="11" spans="1:16" ht="12.75">
      <c r="A11" s="14" t="s">
        <v>74</v>
      </c>
      <c r="B11" s="15"/>
      <c r="C11" s="15"/>
      <c r="D11" s="15"/>
      <c r="E11" s="15"/>
      <c r="F11" s="15"/>
      <c r="G11" s="15"/>
      <c r="H11" s="8"/>
      <c r="I11" s="8"/>
      <c r="J11" s="9"/>
      <c r="K11" s="9"/>
      <c r="L11" s="9"/>
      <c r="M11" s="9"/>
      <c r="N11" s="7"/>
      <c r="O11" s="9"/>
      <c r="P11" s="10"/>
    </row>
    <row r="12" spans="1:16" ht="12.75">
      <c r="A12" s="14" t="s">
        <v>75</v>
      </c>
      <c r="B12" s="15"/>
      <c r="C12" s="15"/>
      <c r="D12" s="15"/>
      <c r="E12" s="15"/>
      <c r="F12" s="15"/>
      <c r="G12" s="15"/>
      <c r="H12" s="8"/>
      <c r="I12" s="8"/>
      <c r="J12" s="9"/>
      <c r="K12" s="9"/>
      <c r="L12" s="9"/>
      <c r="M12" s="9"/>
      <c r="N12" s="7"/>
      <c r="O12" s="9"/>
      <c r="P12" s="10"/>
    </row>
    <row r="13" spans="1:16" ht="12.75">
      <c r="A13" s="78" t="s">
        <v>73</v>
      </c>
      <c r="B13" s="15"/>
      <c r="C13" s="15"/>
      <c r="D13" s="15"/>
      <c r="E13" s="15"/>
      <c r="F13" s="15"/>
      <c r="G13" s="15"/>
      <c r="H13" s="8"/>
      <c r="I13" s="8"/>
      <c r="J13" s="9"/>
      <c r="K13" s="9"/>
      <c r="L13" s="9"/>
      <c r="M13" s="9"/>
      <c r="N13" s="7"/>
      <c r="O13" s="9"/>
      <c r="P13" s="10"/>
    </row>
    <row r="14" spans="1:16" ht="12.75">
      <c r="A14" s="78" t="s">
        <v>76</v>
      </c>
      <c r="B14" s="15"/>
      <c r="C14" s="15"/>
      <c r="D14" s="15"/>
      <c r="E14" s="15"/>
      <c r="F14" s="15"/>
      <c r="G14" s="15"/>
      <c r="H14" s="8"/>
      <c r="I14" s="8"/>
      <c r="J14" s="9"/>
      <c r="K14" s="9"/>
      <c r="L14" s="9"/>
      <c r="M14" s="9"/>
      <c r="N14" s="7"/>
      <c r="O14" s="9"/>
      <c r="P14" s="10"/>
    </row>
    <row r="15" spans="1:16" ht="12.75">
      <c r="A15" s="78" t="s">
        <v>77</v>
      </c>
      <c r="B15" s="15"/>
      <c r="C15" s="15"/>
      <c r="D15" s="15"/>
      <c r="E15" s="15"/>
      <c r="F15" s="15"/>
      <c r="G15" s="15"/>
      <c r="H15" s="8"/>
      <c r="I15" s="8"/>
      <c r="J15" s="9"/>
      <c r="K15" s="9"/>
      <c r="L15" s="9"/>
      <c r="M15" s="9"/>
      <c r="N15" s="7"/>
      <c r="O15" s="9"/>
      <c r="P15" s="10"/>
    </row>
    <row r="16" spans="1:16" ht="12.75">
      <c r="A16" s="78" t="s">
        <v>78</v>
      </c>
      <c r="B16" s="15"/>
      <c r="C16" s="15"/>
      <c r="D16" s="15"/>
      <c r="E16" s="15"/>
      <c r="F16" s="15"/>
      <c r="G16" s="15"/>
      <c r="H16" s="8"/>
      <c r="I16" s="8"/>
      <c r="J16" s="9"/>
      <c r="K16" s="9"/>
      <c r="L16" s="9"/>
      <c r="M16" s="9"/>
      <c r="N16" s="7"/>
      <c r="O16" s="9"/>
      <c r="P16" s="10"/>
    </row>
    <row r="17" spans="1:16" ht="12.75">
      <c r="A17" s="78" t="s">
        <v>79</v>
      </c>
      <c r="B17" s="15"/>
      <c r="C17" s="15"/>
      <c r="D17" s="15"/>
      <c r="E17" s="15"/>
      <c r="F17" s="15"/>
      <c r="G17" s="15"/>
      <c r="H17" s="8"/>
      <c r="I17" s="8"/>
      <c r="J17" s="9"/>
      <c r="K17" s="9"/>
      <c r="L17" s="9"/>
      <c r="M17" s="9"/>
      <c r="N17" s="7"/>
      <c r="O17" s="9"/>
      <c r="P17" s="10"/>
    </row>
    <row r="18" spans="1:16" ht="12.75">
      <c r="A18" s="78" t="s">
        <v>80</v>
      </c>
      <c r="B18" s="15"/>
      <c r="C18" s="15"/>
      <c r="D18" s="15"/>
      <c r="E18" s="15"/>
      <c r="F18" s="15"/>
      <c r="G18" s="15"/>
      <c r="H18" s="8"/>
      <c r="I18" s="8"/>
      <c r="J18" s="9"/>
      <c r="K18" s="9"/>
      <c r="L18" s="9"/>
      <c r="M18" s="9"/>
      <c r="N18" s="7"/>
      <c r="O18" s="9"/>
      <c r="P18" s="10"/>
    </row>
    <row r="19" spans="1:16" ht="12.75">
      <c r="A19" s="78" t="s">
        <v>81</v>
      </c>
      <c r="B19" s="15"/>
      <c r="C19" s="15"/>
      <c r="D19" s="15"/>
      <c r="E19" s="15"/>
      <c r="F19" s="15"/>
      <c r="G19" s="15"/>
      <c r="H19" s="8"/>
      <c r="I19" s="8"/>
      <c r="J19" s="9"/>
      <c r="K19" s="9"/>
      <c r="L19" s="9"/>
      <c r="M19" s="9"/>
      <c r="N19" s="7"/>
      <c r="O19" s="9"/>
      <c r="P19" s="10"/>
    </row>
    <row r="20" spans="1:16" ht="13.5" thickBot="1">
      <c r="A20" s="16" t="s">
        <v>7</v>
      </c>
      <c r="B20" s="17"/>
      <c r="C20" s="17"/>
      <c r="D20" s="17"/>
      <c r="E20" s="17"/>
      <c r="F20" s="17"/>
      <c r="G20" s="17"/>
      <c r="H20" s="18"/>
      <c r="I20" s="18"/>
      <c r="J20" s="19"/>
      <c r="K20" s="19"/>
      <c r="L20" s="19"/>
      <c r="M20" s="19"/>
      <c r="N20" s="20"/>
      <c r="O20" s="19"/>
      <c r="P20" s="21"/>
    </row>
    <row r="21" spans="1:16" ht="12.75">
      <c r="A21" s="22"/>
      <c r="B21" s="23"/>
      <c r="C21" s="23"/>
      <c r="D21" s="24"/>
      <c r="E21" s="24"/>
      <c r="F21" s="24"/>
      <c r="G21" s="25" t="s">
        <v>8</v>
      </c>
      <c r="H21" s="25"/>
      <c r="I21" s="25"/>
      <c r="J21" s="25"/>
      <c r="K21" s="26"/>
      <c r="L21" s="27"/>
      <c r="M21" s="28"/>
      <c r="N21" s="29"/>
      <c r="O21" s="30"/>
      <c r="P21" s="31"/>
    </row>
    <row r="22" spans="1:16" ht="12.75">
      <c r="A22" s="32"/>
      <c r="B22" s="33"/>
      <c r="C22" s="33"/>
      <c r="D22" s="34"/>
      <c r="E22" s="34" t="s">
        <v>9</v>
      </c>
      <c r="F22" s="58" t="s">
        <v>10</v>
      </c>
      <c r="G22" s="77" t="s">
        <v>10</v>
      </c>
      <c r="H22" s="35" t="s">
        <v>11</v>
      </c>
      <c r="I22" s="35" t="s">
        <v>12</v>
      </c>
      <c r="J22" s="36" t="s">
        <v>13</v>
      </c>
      <c r="K22" s="35" t="s">
        <v>14</v>
      </c>
      <c r="L22" s="37"/>
      <c r="M22" s="38"/>
      <c r="N22" s="39"/>
      <c r="O22" s="40"/>
      <c r="P22" s="41"/>
    </row>
    <row r="23" spans="1:16" ht="12.75">
      <c r="A23" s="32"/>
      <c r="B23" s="33" t="s">
        <v>15</v>
      </c>
      <c r="C23" s="33"/>
      <c r="D23" s="34" t="s">
        <v>16</v>
      </c>
      <c r="E23" s="34" t="s">
        <v>17</v>
      </c>
      <c r="F23" s="35" t="s">
        <v>18</v>
      </c>
      <c r="G23" s="35" t="s">
        <v>19</v>
      </c>
      <c r="H23" s="35" t="s">
        <v>20</v>
      </c>
      <c r="I23" s="35" t="s">
        <v>21</v>
      </c>
      <c r="J23" s="42" t="s">
        <v>22</v>
      </c>
      <c r="K23" s="43" t="s">
        <v>23</v>
      </c>
      <c r="L23" s="44" t="s">
        <v>24</v>
      </c>
      <c r="M23" s="45"/>
      <c r="N23" s="44" t="s">
        <v>25</v>
      </c>
      <c r="O23" s="46"/>
      <c r="P23" s="47"/>
    </row>
    <row r="24" spans="1:16" ht="13.5" thickBot="1">
      <c r="A24" s="48" t="s">
        <v>26</v>
      </c>
      <c r="B24" s="49" t="s">
        <v>27</v>
      </c>
      <c r="C24" s="49" t="s">
        <v>28</v>
      </c>
      <c r="D24" s="50" t="s">
        <v>29</v>
      </c>
      <c r="E24" s="50" t="s">
        <v>30</v>
      </c>
      <c r="F24" s="51" t="s">
        <v>31</v>
      </c>
      <c r="G24" s="51" t="s">
        <v>31</v>
      </c>
      <c r="H24" s="51" t="s">
        <v>31</v>
      </c>
      <c r="I24" s="51" t="s">
        <v>31</v>
      </c>
      <c r="J24" s="52" t="s">
        <v>31</v>
      </c>
      <c r="K24" s="53" t="s">
        <v>31</v>
      </c>
      <c r="L24" s="52" t="s">
        <v>32</v>
      </c>
      <c r="M24" s="52" t="s">
        <v>33</v>
      </c>
      <c r="N24" s="52" t="s">
        <v>34</v>
      </c>
      <c r="O24" s="54" t="s">
        <v>35</v>
      </c>
      <c r="P24" s="55" t="s">
        <v>36</v>
      </c>
    </row>
    <row r="25" spans="1:16" ht="12.75">
      <c r="A25" s="56" t="s">
        <v>37</v>
      </c>
      <c r="B25" s="57" t="s">
        <v>55</v>
      </c>
      <c r="C25" s="57">
        <v>1</v>
      </c>
      <c r="D25" s="58">
        <v>1</v>
      </c>
      <c r="E25" s="59" t="s">
        <v>38</v>
      </c>
      <c r="F25" s="58" t="s">
        <v>39</v>
      </c>
      <c r="G25" s="58" t="s">
        <v>40</v>
      </c>
      <c r="H25" s="58" t="s">
        <v>41</v>
      </c>
      <c r="I25" s="58" t="s">
        <v>42</v>
      </c>
      <c r="J25" s="57">
        <v>100</v>
      </c>
      <c r="K25" s="60">
        <v>93.24175824175825</v>
      </c>
      <c r="L25" s="57">
        <v>390</v>
      </c>
      <c r="M25" s="61">
        <f>(L25/454)*64</f>
        <v>54.97797356828194</v>
      </c>
      <c r="N25" s="57">
        <v>267</v>
      </c>
      <c r="O25" s="60">
        <f aca="true" t="shared" si="0" ref="O25:O44">(N25/454)/E25*43560</f>
        <v>1618.3124107741671</v>
      </c>
      <c r="P25" s="62">
        <f>O25/M25</f>
        <v>29.435650420331406</v>
      </c>
    </row>
    <row r="26" spans="1:16" ht="12.75">
      <c r="A26" s="63" t="s">
        <v>37</v>
      </c>
      <c r="B26" s="42" t="s">
        <v>56</v>
      </c>
      <c r="C26" s="42">
        <v>2</v>
      </c>
      <c r="D26" s="35">
        <v>2</v>
      </c>
      <c r="E26" s="64">
        <v>15</v>
      </c>
      <c r="F26" s="35" t="s">
        <v>39</v>
      </c>
      <c r="G26" s="35" t="s">
        <v>40</v>
      </c>
      <c r="H26" s="35" t="s">
        <v>43</v>
      </c>
      <c r="I26" s="35" t="s">
        <v>44</v>
      </c>
      <c r="J26" s="42">
        <v>100</v>
      </c>
      <c r="K26" s="65">
        <v>81.15384615384616</v>
      </c>
      <c r="L26" s="42">
        <v>390</v>
      </c>
      <c r="M26" s="66">
        <f aca="true" t="shared" si="1" ref="M26:M44">(L26/454)*64</f>
        <v>54.97797356828194</v>
      </c>
      <c r="N26" s="42">
        <v>338</v>
      </c>
      <c r="O26" s="65">
        <f t="shared" si="0"/>
        <v>2162.0088105726873</v>
      </c>
      <c r="P26" s="67">
        <f aca="true" t="shared" si="2" ref="P26:P44">O26/M26</f>
        <v>39.325</v>
      </c>
    </row>
    <row r="27" spans="1:16" ht="12.75">
      <c r="A27" s="63" t="s">
        <v>37</v>
      </c>
      <c r="B27" s="42" t="s">
        <v>57</v>
      </c>
      <c r="C27" s="42">
        <v>3</v>
      </c>
      <c r="D27" s="35">
        <v>3</v>
      </c>
      <c r="E27" s="64">
        <v>17.08</v>
      </c>
      <c r="F27" s="35" t="s">
        <v>39</v>
      </c>
      <c r="G27" s="35" t="s">
        <v>40</v>
      </c>
      <c r="H27" s="35" t="s">
        <v>41</v>
      </c>
      <c r="I27" s="35" t="s">
        <v>44</v>
      </c>
      <c r="J27" s="42">
        <v>100</v>
      </c>
      <c r="K27" s="65">
        <v>86.92307692307692</v>
      </c>
      <c r="L27" s="42">
        <v>390</v>
      </c>
      <c r="M27" s="66">
        <f t="shared" si="1"/>
        <v>54.97797356828194</v>
      </c>
      <c r="N27" s="42">
        <v>451</v>
      </c>
      <c r="O27" s="65">
        <f t="shared" si="0"/>
        <v>2533.498746505174</v>
      </c>
      <c r="P27" s="67">
        <f t="shared" si="2"/>
        <v>46.08206854620789</v>
      </c>
    </row>
    <row r="28" spans="1:16" ht="12.75">
      <c r="A28" s="63" t="s">
        <v>37</v>
      </c>
      <c r="B28" s="42" t="s">
        <v>58</v>
      </c>
      <c r="C28" s="42">
        <v>4</v>
      </c>
      <c r="D28" s="35">
        <v>4</v>
      </c>
      <c r="E28" s="64">
        <v>16.42</v>
      </c>
      <c r="F28" s="35" t="s">
        <v>39</v>
      </c>
      <c r="G28" s="35" t="s">
        <v>45</v>
      </c>
      <c r="H28" s="35" t="s">
        <v>42</v>
      </c>
      <c r="I28" s="35" t="s">
        <v>42</v>
      </c>
      <c r="J28" s="42">
        <v>100</v>
      </c>
      <c r="K28" s="65">
        <v>106.31868131868131</v>
      </c>
      <c r="L28" s="42">
        <v>390</v>
      </c>
      <c r="M28" s="66">
        <f t="shared" si="1"/>
        <v>54.97797356828194</v>
      </c>
      <c r="N28" s="42">
        <v>249</v>
      </c>
      <c r="O28" s="65">
        <f t="shared" si="0"/>
        <v>1454.9839832159128</v>
      </c>
      <c r="P28" s="67">
        <f t="shared" si="2"/>
        <v>26.46485289984072</v>
      </c>
    </row>
    <row r="29" spans="1:16" ht="12.75">
      <c r="A29" s="63" t="s">
        <v>37</v>
      </c>
      <c r="B29" s="42" t="s">
        <v>56</v>
      </c>
      <c r="C29" s="42">
        <v>4</v>
      </c>
      <c r="D29" s="35">
        <v>5</v>
      </c>
      <c r="E29" s="64">
        <v>17.08</v>
      </c>
      <c r="F29" s="35" t="s">
        <v>39</v>
      </c>
      <c r="G29" s="35" t="s">
        <v>40</v>
      </c>
      <c r="H29" s="35" t="s">
        <v>46</v>
      </c>
      <c r="I29" s="35" t="s">
        <v>44</v>
      </c>
      <c r="J29" s="42">
        <v>100</v>
      </c>
      <c r="K29" s="65">
        <v>75.38461538461539</v>
      </c>
      <c r="L29" s="42">
        <v>390</v>
      </c>
      <c r="M29" s="66">
        <f t="shared" si="1"/>
        <v>54.97797356828194</v>
      </c>
      <c r="N29" s="42">
        <v>225</v>
      </c>
      <c r="O29" s="65">
        <f t="shared" si="0"/>
        <v>1263.940616327415</v>
      </c>
      <c r="P29" s="67">
        <f t="shared" si="2"/>
        <v>22.98994550531436</v>
      </c>
    </row>
    <row r="30" spans="1:16" ht="12.75">
      <c r="A30" s="63" t="s">
        <v>37</v>
      </c>
      <c r="B30" s="42" t="s">
        <v>59</v>
      </c>
      <c r="C30" s="42">
        <v>3</v>
      </c>
      <c r="D30" s="35">
        <v>6</v>
      </c>
      <c r="E30" s="64">
        <v>15.5</v>
      </c>
      <c r="F30" s="35" t="s">
        <v>47</v>
      </c>
      <c r="G30" s="35" t="s">
        <v>40</v>
      </c>
      <c r="H30" s="35" t="s">
        <v>46</v>
      </c>
      <c r="I30" s="35" t="s">
        <v>44</v>
      </c>
      <c r="J30" s="42">
        <v>100</v>
      </c>
      <c r="K30" s="65">
        <v>75.38461538461539</v>
      </c>
      <c r="L30" s="42">
        <v>390</v>
      </c>
      <c r="M30" s="66">
        <f t="shared" si="1"/>
        <v>54.97797356828194</v>
      </c>
      <c r="N30" s="42">
        <v>153</v>
      </c>
      <c r="O30" s="65">
        <f t="shared" si="0"/>
        <v>947.0910899531051</v>
      </c>
      <c r="P30" s="67">
        <f t="shared" si="2"/>
        <v>17.226736972704717</v>
      </c>
    </row>
    <row r="31" spans="1:16" ht="12.75">
      <c r="A31" s="63" t="s">
        <v>37</v>
      </c>
      <c r="B31" s="42" t="s">
        <v>58</v>
      </c>
      <c r="C31" s="42">
        <v>2</v>
      </c>
      <c r="D31" s="35">
        <v>7</v>
      </c>
      <c r="E31" s="64">
        <v>16.25</v>
      </c>
      <c r="F31" s="35" t="s">
        <v>39</v>
      </c>
      <c r="G31" s="35" t="s">
        <v>45</v>
      </c>
      <c r="H31" s="35" t="s">
        <v>44</v>
      </c>
      <c r="I31" s="35" t="s">
        <v>44</v>
      </c>
      <c r="J31" s="42">
        <v>100</v>
      </c>
      <c r="K31" s="65">
        <v>94.23076923076923</v>
      </c>
      <c r="L31" s="42">
        <v>390</v>
      </c>
      <c r="M31" s="66">
        <f t="shared" si="1"/>
        <v>54.97797356828194</v>
      </c>
      <c r="N31" s="42">
        <v>196</v>
      </c>
      <c r="O31" s="65">
        <f t="shared" si="0"/>
        <v>1157.2700779396814</v>
      </c>
      <c r="P31" s="67">
        <f t="shared" si="2"/>
        <v>21.049704142011834</v>
      </c>
    </row>
    <row r="32" spans="1:16" ht="12.75">
      <c r="A32" s="63" t="s">
        <v>37</v>
      </c>
      <c r="B32" s="42" t="s">
        <v>56</v>
      </c>
      <c r="C32" s="42">
        <v>2</v>
      </c>
      <c r="D32" s="35" t="s">
        <v>48</v>
      </c>
      <c r="E32" s="64">
        <v>17.5</v>
      </c>
      <c r="F32" s="35" t="s">
        <v>39</v>
      </c>
      <c r="G32" s="35" t="s">
        <v>40</v>
      </c>
      <c r="H32" s="35" t="s">
        <v>46</v>
      </c>
      <c r="I32" s="35" t="s">
        <v>41</v>
      </c>
      <c r="J32" s="42">
        <v>100</v>
      </c>
      <c r="K32" s="65">
        <v>69.06593406593406</v>
      </c>
      <c r="L32" s="42">
        <v>390</v>
      </c>
      <c r="M32" s="66">
        <f t="shared" si="1"/>
        <v>54.97797356828194</v>
      </c>
      <c r="N32" s="42">
        <v>227</v>
      </c>
      <c r="O32" s="65">
        <f t="shared" si="0"/>
        <v>1244.5714285714284</v>
      </c>
      <c r="P32" s="67">
        <f t="shared" si="2"/>
        <v>22.63763736263736</v>
      </c>
    </row>
    <row r="33" spans="1:16" ht="12.75">
      <c r="A33" s="63" t="s">
        <v>37</v>
      </c>
      <c r="B33" s="42" t="s">
        <v>59</v>
      </c>
      <c r="C33" s="42">
        <v>1</v>
      </c>
      <c r="D33" s="35">
        <v>9</v>
      </c>
      <c r="E33" s="64">
        <v>16.42</v>
      </c>
      <c r="F33" s="35" t="s">
        <v>39</v>
      </c>
      <c r="G33" s="35" t="s">
        <v>40</v>
      </c>
      <c r="H33" s="35" t="s">
        <v>46</v>
      </c>
      <c r="I33" s="35" t="s">
        <v>49</v>
      </c>
      <c r="J33" s="42">
        <v>100</v>
      </c>
      <c r="K33" s="65">
        <v>88.02197802197801</v>
      </c>
      <c r="L33" s="42">
        <v>390</v>
      </c>
      <c r="M33" s="66">
        <f t="shared" si="1"/>
        <v>54.97797356828194</v>
      </c>
      <c r="N33" s="42">
        <v>299</v>
      </c>
      <c r="O33" s="65">
        <f t="shared" si="0"/>
        <v>1747.1494416930034</v>
      </c>
      <c r="P33" s="67">
        <f t="shared" si="2"/>
        <v>31.77908038976857</v>
      </c>
    </row>
    <row r="34" spans="1:16" ht="12.75">
      <c r="A34" s="63" t="s">
        <v>37</v>
      </c>
      <c r="B34" s="42" t="s">
        <v>55</v>
      </c>
      <c r="C34" s="42">
        <v>2</v>
      </c>
      <c r="D34" s="35">
        <v>10</v>
      </c>
      <c r="E34" s="64">
        <v>17.42</v>
      </c>
      <c r="F34" s="35" t="s">
        <v>39</v>
      </c>
      <c r="G34" s="35" t="s">
        <v>40</v>
      </c>
      <c r="H34" s="35" t="s">
        <v>43</v>
      </c>
      <c r="I34" s="35" t="s">
        <v>42</v>
      </c>
      <c r="J34" s="42">
        <v>100</v>
      </c>
      <c r="K34" s="65">
        <v>87.47252747252747</v>
      </c>
      <c r="L34" s="42">
        <v>390</v>
      </c>
      <c r="M34" s="66">
        <f t="shared" si="1"/>
        <v>54.97797356828194</v>
      </c>
      <c r="N34" s="42">
        <v>358</v>
      </c>
      <c r="O34" s="65">
        <f t="shared" si="0"/>
        <v>1971.8183059625624</v>
      </c>
      <c r="P34" s="67">
        <f t="shared" si="2"/>
        <v>35.86560540492802</v>
      </c>
    </row>
    <row r="35" spans="1:16" ht="12.75">
      <c r="A35" s="63" t="s">
        <v>37</v>
      </c>
      <c r="B35" s="42" t="s">
        <v>58</v>
      </c>
      <c r="C35" s="42">
        <v>3</v>
      </c>
      <c r="D35" s="35">
        <v>11</v>
      </c>
      <c r="E35" s="64">
        <v>16.83</v>
      </c>
      <c r="F35" s="35" t="s">
        <v>39</v>
      </c>
      <c r="G35" s="35" t="s">
        <v>50</v>
      </c>
      <c r="H35" s="35" t="s">
        <v>44</v>
      </c>
      <c r="I35" s="35" t="s">
        <v>42</v>
      </c>
      <c r="J35" s="42">
        <v>100</v>
      </c>
      <c r="K35" s="65">
        <v>99.3956043956044</v>
      </c>
      <c r="L35" s="42">
        <v>390</v>
      </c>
      <c r="M35" s="66">
        <f t="shared" si="1"/>
        <v>54.97797356828194</v>
      </c>
      <c r="N35" s="42">
        <v>323</v>
      </c>
      <c r="O35" s="65">
        <f t="shared" si="0"/>
        <v>1841.409691629956</v>
      </c>
      <c r="P35" s="67">
        <f t="shared" si="2"/>
        <v>33.493589743589745</v>
      </c>
    </row>
    <row r="36" spans="1:16" ht="12.75">
      <c r="A36" s="63" t="s">
        <v>37</v>
      </c>
      <c r="B36" s="42" t="s">
        <v>55</v>
      </c>
      <c r="C36" s="42">
        <v>4</v>
      </c>
      <c r="D36" s="35">
        <v>12</v>
      </c>
      <c r="E36" s="64">
        <v>19.25</v>
      </c>
      <c r="F36" s="35" t="s">
        <v>39</v>
      </c>
      <c r="G36" s="35" t="s">
        <v>50</v>
      </c>
      <c r="H36" s="35" t="s">
        <v>46</v>
      </c>
      <c r="I36" s="35" t="s">
        <v>41</v>
      </c>
      <c r="J36" s="42">
        <v>100</v>
      </c>
      <c r="K36" s="65">
        <v>69.45054945054945</v>
      </c>
      <c r="L36" s="42">
        <v>390</v>
      </c>
      <c r="M36" s="66">
        <f t="shared" si="1"/>
        <v>54.97797356828194</v>
      </c>
      <c r="N36" s="42">
        <v>302</v>
      </c>
      <c r="O36" s="65">
        <f t="shared" si="0"/>
        <v>1505.248584015104</v>
      </c>
      <c r="P36" s="67">
        <f t="shared" si="2"/>
        <v>27.37912087912088</v>
      </c>
    </row>
    <row r="37" spans="1:16" ht="12.75">
      <c r="A37" s="63" t="s">
        <v>37</v>
      </c>
      <c r="B37" s="42" t="s">
        <v>57</v>
      </c>
      <c r="C37" s="42">
        <v>4</v>
      </c>
      <c r="D37" s="35">
        <v>13</v>
      </c>
      <c r="E37" s="64">
        <v>18.58</v>
      </c>
      <c r="F37" s="35" t="s">
        <v>39</v>
      </c>
      <c r="G37" s="35" t="s">
        <v>40</v>
      </c>
      <c r="H37" s="35" t="s">
        <v>46</v>
      </c>
      <c r="I37" s="35" t="s">
        <v>41</v>
      </c>
      <c r="J37" s="42">
        <v>100</v>
      </c>
      <c r="K37" s="65">
        <v>69.06593406593406</v>
      </c>
      <c r="L37" s="42">
        <v>390</v>
      </c>
      <c r="M37" s="66">
        <f t="shared" si="1"/>
        <v>54.97797356828194</v>
      </c>
      <c r="N37" s="42">
        <v>323</v>
      </c>
      <c r="O37" s="65">
        <f t="shared" si="0"/>
        <v>1667.972287951139</v>
      </c>
      <c r="P37" s="67">
        <f t="shared" si="2"/>
        <v>30.338919019624083</v>
      </c>
    </row>
    <row r="38" spans="1:16" ht="12.75">
      <c r="A38" s="63" t="s">
        <v>37</v>
      </c>
      <c r="B38" s="42" t="s">
        <v>55</v>
      </c>
      <c r="C38" s="42">
        <v>3</v>
      </c>
      <c r="D38" s="35">
        <v>14</v>
      </c>
      <c r="E38" s="64">
        <v>19.25</v>
      </c>
      <c r="F38" s="35" t="s">
        <v>39</v>
      </c>
      <c r="G38" s="35" t="s">
        <v>40</v>
      </c>
      <c r="H38" s="35" t="s">
        <v>43</v>
      </c>
      <c r="I38" s="35" t="s">
        <v>44</v>
      </c>
      <c r="J38" s="42">
        <v>100</v>
      </c>
      <c r="K38" s="65">
        <v>81.15384615384616</v>
      </c>
      <c r="L38" s="42">
        <v>390</v>
      </c>
      <c r="M38" s="66">
        <f t="shared" si="1"/>
        <v>54.97797356828194</v>
      </c>
      <c r="N38" s="42">
        <v>295</v>
      </c>
      <c r="O38" s="65">
        <f t="shared" si="0"/>
        <v>1470.3587161736943</v>
      </c>
      <c r="P38" s="67">
        <f t="shared" si="2"/>
        <v>26.744505494505496</v>
      </c>
    </row>
    <row r="39" spans="1:16" ht="12.75">
      <c r="A39" s="63" t="s">
        <v>37</v>
      </c>
      <c r="B39" s="42" t="s">
        <v>59</v>
      </c>
      <c r="C39" s="42">
        <v>2</v>
      </c>
      <c r="D39" s="35">
        <v>15</v>
      </c>
      <c r="E39" s="64">
        <v>15.5</v>
      </c>
      <c r="F39" s="35" t="s">
        <v>47</v>
      </c>
      <c r="G39" s="35" t="s">
        <v>40</v>
      </c>
      <c r="H39" s="35" t="s">
        <v>46</v>
      </c>
      <c r="I39" s="35" t="s">
        <v>44</v>
      </c>
      <c r="J39" s="42">
        <v>100</v>
      </c>
      <c r="K39" s="65">
        <v>75.38461538461539</v>
      </c>
      <c r="L39" s="42">
        <v>390</v>
      </c>
      <c r="M39" s="66">
        <f t="shared" si="1"/>
        <v>54.97797356828194</v>
      </c>
      <c r="N39" s="42">
        <v>115</v>
      </c>
      <c r="O39" s="65">
        <f t="shared" si="0"/>
        <v>711.8658519255365</v>
      </c>
      <c r="P39" s="67">
        <f t="shared" si="2"/>
        <v>12.948200992555831</v>
      </c>
    </row>
    <row r="40" spans="1:16" ht="12.75">
      <c r="A40" s="63" t="s">
        <v>37</v>
      </c>
      <c r="B40" s="42" t="s">
        <v>57</v>
      </c>
      <c r="C40" s="42">
        <v>1</v>
      </c>
      <c r="D40" s="35">
        <v>16</v>
      </c>
      <c r="E40" s="64">
        <v>15.5</v>
      </c>
      <c r="F40" s="35" t="s">
        <v>39</v>
      </c>
      <c r="G40" s="35" t="s">
        <v>40</v>
      </c>
      <c r="H40" s="35" t="s">
        <v>46</v>
      </c>
      <c r="I40" s="35" t="s">
        <v>44</v>
      </c>
      <c r="J40" s="42">
        <v>100</v>
      </c>
      <c r="K40" s="65">
        <v>75.38461538461539</v>
      </c>
      <c r="L40" s="42">
        <v>390</v>
      </c>
      <c r="M40" s="66">
        <f t="shared" si="1"/>
        <v>54.97797356828194</v>
      </c>
      <c r="N40" s="42">
        <v>217</v>
      </c>
      <c r="O40" s="65">
        <f t="shared" si="0"/>
        <v>1343.259911894273</v>
      </c>
      <c r="P40" s="67">
        <f t="shared" si="2"/>
        <v>24.432692307692307</v>
      </c>
    </row>
    <row r="41" spans="1:16" ht="12.75">
      <c r="A41" s="63" t="s">
        <v>37</v>
      </c>
      <c r="B41" s="42" t="s">
        <v>58</v>
      </c>
      <c r="C41" s="42">
        <v>1</v>
      </c>
      <c r="D41" s="35">
        <v>17</v>
      </c>
      <c r="E41" s="64">
        <v>18.17</v>
      </c>
      <c r="F41" s="35" t="s">
        <v>39</v>
      </c>
      <c r="G41" s="35" t="s">
        <v>45</v>
      </c>
      <c r="H41" s="35" t="s">
        <v>42</v>
      </c>
      <c r="I41" s="35" t="s">
        <v>44</v>
      </c>
      <c r="J41" s="42">
        <v>100</v>
      </c>
      <c r="K41" s="65">
        <v>100</v>
      </c>
      <c r="L41" s="42">
        <v>390</v>
      </c>
      <c r="M41" s="66">
        <f t="shared" si="1"/>
        <v>54.97797356828194</v>
      </c>
      <c r="N41" s="42">
        <v>363</v>
      </c>
      <c r="O41" s="65">
        <f t="shared" si="0"/>
        <v>1916.830521336666</v>
      </c>
      <c r="P41" s="67">
        <f t="shared" si="2"/>
        <v>34.8654269505948</v>
      </c>
    </row>
    <row r="42" spans="1:16" ht="12.75">
      <c r="A42" s="63" t="s">
        <v>37</v>
      </c>
      <c r="B42" s="42" t="s">
        <v>57</v>
      </c>
      <c r="C42" s="42">
        <v>2</v>
      </c>
      <c r="D42" s="35">
        <v>18</v>
      </c>
      <c r="E42" s="64">
        <v>17.5</v>
      </c>
      <c r="F42" s="35" t="s">
        <v>39</v>
      </c>
      <c r="G42" s="35" t="s">
        <v>40</v>
      </c>
      <c r="H42" s="35" t="s">
        <v>46</v>
      </c>
      <c r="I42" s="35" t="s">
        <v>41</v>
      </c>
      <c r="J42" s="42">
        <v>100</v>
      </c>
      <c r="K42" s="65">
        <v>69.06593406593406</v>
      </c>
      <c r="L42" s="42">
        <v>390</v>
      </c>
      <c r="M42" s="66">
        <f t="shared" si="1"/>
        <v>54.97797356828194</v>
      </c>
      <c r="N42" s="42">
        <v>269</v>
      </c>
      <c r="O42" s="65">
        <f t="shared" si="0"/>
        <v>1474.8445563247326</v>
      </c>
      <c r="P42" s="67">
        <f t="shared" si="2"/>
        <v>26.826098901098902</v>
      </c>
    </row>
    <row r="43" spans="1:16" ht="12.75">
      <c r="A43" s="63" t="s">
        <v>37</v>
      </c>
      <c r="B43" s="42" t="s">
        <v>56</v>
      </c>
      <c r="C43" s="42">
        <v>3</v>
      </c>
      <c r="D43" s="35">
        <v>19</v>
      </c>
      <c r="E43" s="64">
        <v>16.5</v>
      </c>
      <c r="F43" s="35" t="s">
        <v>39</v>
      </c>
      <c r="G43" s="35" t="s">
        <v>40</v>
      </c>
      <c r="H43" s="35" t="s">
        <v>45</v>
      </c>
      <c r="I43" s="35" t="s">
        <v>41</v>
      </c>
      <c r="J43" s="42">
        <v>100</v>
      </c>
      <c r="K43" s="65">
        <v>66.18131868131869</v>
      </c>
      <c r="L43" s="42">
        <v>390</v>
      </c>
      <c r="M43" s="66">
        <f t="shared" si="1"/>
        <v>54.97797356828194</v>
      </c>
      <c r="N43" s="42">
        <v>286</v>
      </c>
      <c r="O43" s="65">
        <f t="shared" si="0"/>
        <v>1663.0837004405287</v>
      </c>
      <c r="P43" s="67">
        <f t="shared" si="2"/>
        <v>30.25</v>
      </c>
    </row>
    <row r="44" spans="1:16" ht="12.75">
      <c r="A44" s="63" t="s">
        <v>37</v>
      </c>
      <c r="B44" s="42" t="s">
        <v>59</v>
      </c>
      <c r="C44" s="42">
        <v>4</v>
      </c>
      <c r="D44" s="35">
        <v>20</v>
      </c>
      <c r="E44" s="64">
        <v>20</v>
      </c>
      <c r="F44" s="35" t="s">
        <v>39</v>
      </c>
      <c r="G44" s="35" t="s">
        <v>40</v>
      </c>
      <c r="H44" s="35" t="s">
        <v>45</v>
      </c>
      <c r="I44" s="35" t="s">
        <v>41</v>
      </c>
      <c r="J44" s="42">
        <v>100</v>
      </c>
      <c r="K44" s="65">
        <v>66.18131868131869</v>
      </c>
      <c r="L44" s="42">
        <v>390</v>
      </c>
      <c r="M44" s="66">
        <f t="shared" si="1"/>
        <v>54.97797356828194</v>
      </c>
      <c r="N44" s="42">
        <v>363</v>
      </c>
      <c r="O44" s="65">
        <f t="shared" si="0"/>
        <v>1741.440528634361</v>
      </c>
      <c r="P44" s="67">
        <f t="shared" si="2"/>
        <v>31.675240384615382</v>
      </c>
    </row>
    <row r="45" spans="1:16" ht="12.75">
      <c r="A45" s="79" t="s">
        <v>37</v>
      </c>
      <c r="B45" s="57" t="s">
        <v>60</v>
      </c>
      <c r="C45" s="57">
        <v>1</v>
      </c>
      <c r="D45" s="57">
        <v>1</v>
      </c>
      <c r="E45" s="59">
        <v>87.75</v>
      </c>
      <c r="F45" s="58" t="s">
        <v>39</v>
      </c>
      <c r="G45" s="57">
        <v>5</v>
      </c>
      <c r="H45" s="57">
        <v>40</v>
      </c>
      <c r="I45" s="57">
        <v>60</v>
      </c>
      <c r="J45" s="57">
        <v>100</v>
      </c>
      <c r="K45" s="60">
        <v>106.86813186813187</v>
      </c>
      <c r="L45" s="57">
        <v>390</v>
      </c>
      <c r="M45" s="60">
        <f>L45/454*64</f>
        <v>54.97797356828194</v>
      </c>
      <c r="N45" s="57">
        <v>297</v>
      </c>
      <c r="O45" s="60">
        <f>N45/454/E45*43560</f>
        <v>324.7441545238902</v>
      </c>
      <c r="P45" s="74">
        <f>O45/M45</f>
        <v>5.90680473372781</v>
      </c>
    </row>
    <row r="46" spans="1:16" ht="12.75">
      <c r="A46" s="80" t="s">
        <v>37</v>
      </c>
      <c r="B46" s="42" t="s">
        <v>61</v>
      </c>
      <c r="C46" s="42">
        <v>1</v>
      </c>
      <c r="D46" s="42">
        <v>2</v>
      </c>
      <c r="E46" s="64">
        <v>72.36</v>
      </c>
      <c r="F46" s="35" t="s">
        <v>39</v>
      </c>
      <c r="G46" s="42">
        <v>1</v>
      </c>
      <c r="H46" s="42">
        <v>40</v>
      </c>
      <c r="I46" s="42">
        <v>40</v>
      </c>
      <c r="J46" s="42">
        <v>100</v>
      </c>
      <c r="K46" s="65">
        <v>92.6923076923077</v>
      </c>
      <c r="L46" s="42">
        <v>390</v>
      </c>
      <c r="M46" s="65">
        <f aca="true" t="shared" si="3" ref="M46:M76">L46/454*64</f>
        <v>54.97797356828194</v>
      </c>
      <c r="N46" s="42">
        <v>282</v>
      </c>
      <c r="O46" s="65">
        <f>N46/454/E46*43560</f>
        <v>373.92333486751266</v>
      </c>
      <c r="P46" s="75">
        <f aca="true" t="shared" si="4" ref="P46:P76">O46/M46</f>
        <v>6.801329889016456</v>
      </c>
    </row>
    <row r="47" spans="1:16" ht="12.75">
      <c r="A47" s="80" t="s">
        <v>37</v>
      </c>
      <c r="B47" s="42" t="s">
        <v>61</v>
      </c>
      <c r="C47" s="42">
        <v>2</v>
      </c>
      <c r="D47" s="42">
        <v>3</v>
      </c>
      <c r="E47" s="64">
        <v>82.89</v>
      </c>
      <c r="F47" s="35" t="s">
        <v>39</v>
      </c>
      <c r="G47" s="42">
        <v>1</v>
      </c>
      <c r="H47" s="42">
        <v>50</v>
      </c>
      <c r="I47" s="42">
        <v>60</v>
      </c>
      <c r="J47" s="42">
        <v>100</v>
      </c>
      <c r="K47" s="65">
        <v>111.09890109890111</v>
      </c>
      <c r="L47" s="42">
        <v>390</v>
      </c>
      <c r="M47" s="65">
        <f t="shared" si="3"/>
        <v>54.97797356828194</v>
      </c>
      <c r="N47" s="42">
        <v>340</v>
      </c>
      <c r="O47" s="65">
        <f>N47/454/E47*43560</f>
        <v>393.55804598525833</v>
      </c>
      <c r="P47" s="75">
        <f t="shared" si="4"/>
        <v>7.158467663353657</v>
      </c>
    </row>
    <row r="48" spans="1:16" ht="12.75">
      <c r="A48" s="80" t="s">
        <v>37</v>
      </c>
      <c r="B48" s="42" t="s">
        <v>62</v>
      </c>
      <c r="C48" s="42">
        <v>2</v>
      </c>
      <c r="D48" s="42">
        <v>4</v>
      </c>
      <c r="E48" s="64">
        <v>79.11</v>
      </c>
      <c r="F48" s="35" t="s">
        <v>39</v>
      </c>
      <c r="G48" s="42">
        <v>1</v>
      </c>
      <c r="H48" s="42">
        <v>40</v>
      </c>
      <c r="I48" s="42">
        <v>50</v>
      </c>
      <c r="J48" s="42">
        <v>100</v>
      </c>
      <c r="K48" s="65">
        <v>99.01098901098902</v>
      </c>
      <c r="L48" s="42">
        <v>390</v>
      </c>
      <c r="M48" s="65">
        <f t="shared" si="3"/>
        <v>54.97797356828194</v>
      </c>
      <c r="N48" s="42">
        <v>321</v>
      </c>
      <c r="O48" s="65">
        <f>N48/454/E48*43560</f>
        <v>389.319060005112</v>
      </c>
      <c r="P48" s="75">
        <f t="shared" si="4"/>
        <v>7.081364312592983</v>
      </c>
    </row>
    <row r="49" spans="1:16" ht="12.75">
      <c r="A49" s="80" t="s">
        <v>37</v>
      </c>
      <c r="B49" s="42" t="s">
        <v>63</v>
      </c>
      <c r="C49" s="42">
        <v>3</v>
      </c>
      <c r="D49" s="42">
        <v>5</v>
      </c>
      <c r="E49" s="64">
        <v>78.75</v>
      </c>
      <c r="F49" s="35" t="s">
        <v>39</v>
      </c>
      <c r="G49" s="42">
        <v>2</v>
      </c>
      <c r="H49" s="42">
        <v>50</v>
      </c>
      <c r="I49" s="42">
        <v>60</v>
      </c>
      <c r="J49" s="42">
        <v>100</v>
      </c>
      <c r="K49" s="65">
        <v>111.48351648351648</v>
      </c>
      <c r="L49" s="42">
        <v>390</v>
      </c>
      <c r="M49" s="65">
        <f t="shared" si="3"/>
        <v>54.97797356828194</v>
      </c>
      <c r="N49" s="42">
        <v>287</v>
      </c>
      <c r="O49" s="65">
        <f>N49/454/E49*43560</f>
        <v>349.67400881057273</v>
      </c>
      <c r="P49" s="75">
        <f t="shared" si="4"/>
        <v>6.360256410256411</v>
      </c>
    </row>
    <row r="50" spans="1:16" ht="12.75">
      <c r="A50" s="80" t="s">
        <v>37</v>
      </c>
      <c r="B50" s="42" t="s">
        <v>64</v>
      </c>
      <c r="C50" s="42">
        <v>3</v>
      </c>
      <c r="D50" s="42">
        <v>6</v>
      </c>
      <c r="E50" s="64">
        <v>76.095</v>
      </c>
      <c r="F50" s="35" t="s">
        <v>39</v>
      </c>
      <c r="G50" s="42">
        <v>1</v>
      </c>
      <c r="H50" s="42">
        <v>30</v>
      </c>
      <c r="I50" s="42">
        <v>50</v>
      </c>
      <c r="J50" s="42">
        <v>100</v>
      </c>
      <c r="K50" s="65">
        <v>93.24175824175825</v>
      </c>
      <c r="L50" s="42">
        <v>390</v>
      </c>
      <c r="M50" s="65">
        <f t="shared" si="3"/>
        <v>54.97797356828194</v>
      </c>
      <c r="N50" s="42">
        <v>374</v>
      </c>
      <c r="O50" s="65">
        <f>N50/454/E50*43560</f>
        <v>471.5714445744118</v>
      </c>
      <c r="P50" s="75">
        <f t="shared" si="4"/>
        <v>8.577461371665985</v>
      </c>
    </row>
    <row r="51" spans="1:16" ht="12.75">
      <c r="A51" s="80" t="s">
        <v>37</v>
      </c>
      <c r="B51" s="42" t="s">
        <v>62</v>
      </c>
      <c r="C51" s="42">
        <v>4</v>
      </c>
      <c r="D51" s="42">
        <v>7</v>
      </c>
      <c r="E51" s="64">
        <v>78.75</v>
      </c>
      <c r="F51" s="35" t="s">
        <v>39</v>
      </c>
      <c r="G51" s="42">
        <v>1</v>
      </c>
      <c r="H51" s="42">
        <v>30</v>
      </c>
      <c r="I51" s="42">
        <v>60</v>
      </c>
      <c r="J51" s="42">
        <v>100</v>
      </c>
      <c r="K51" s="65">
        <v>99.56043956043956</v>
      </c>
      <c r="L51" s="42">
        <v>390</v>
      </c>
      <c r="M51" s="65">
        <f t="shared" si="3"/>
        <v>54.97797356828194</v>
      </c>
      <c r="N51" s="42">
        <v>270</v>
      </c>
      <c r="O51" s="65">
        <f>N51/454/E51*43560</f>
        <v>328.9616110761485</v>
      </c>
      <c r="P51" s="75">
        <f t="shared" si="4"/>
        <v>5.983516483516483</v>
      </c>
    </row>
    <row r="52" spans="1:16" ht="12.75">
      <c r="A52" s="80" t="s">
        <v>37</v>
      </c>
      <c r="B52" s="42" t="s">
        <v>65</v>
      </c>
      <c r="C52" s="42">
        <v>4</v>
      </c>
      <c r="D52" s="42">
        <v>8</v>
      </c>
      <c r="E52" s="64">
        <v>81.36</v>
      </c>
      <c r="F52" s="35" t="s">
        <v>39</v>
      </c>
      <c r="G52" s="42">
        <v>5</v>
      </c>
      <c r="H52" s="42">
        <v>50</v>
      </c>
      <c r="I52" s="42">
        <v>40</v>
      </c>
      <c r="J52" s="42">
        <v>100</v>
      </c>
      <c r="K52" s="65">
        <v>100</v>
      </c>
      <c r="L52" s="42">
        <v>390</v>
      </c>
      <c r="M52" s="65">
        <f t="shared" si="3"/>
        <v>54.97797356828194</v>
      </c>
      <c r="N52" s="42">
        <v>324</v>
      </c>
      <c r="O52" s="65">
        <f>N52/454/E52*43560</f>
        <v>382.0903668472964</v>
      </c>
      <c r="P52" s="75">
        <f t="shared" si="4"/>
        <v>6.9498808713410485</v>
      </c>
    </row>
    <row r="53" spans="1:16" ht="12.75">
      <c r="A53" s="80" t="s">
        <v>37</v>
      </c>
      <c r="B53" s="42" t="s">
        <v>64</v>
      </c>
      <c r="C53" s="42">
        <v>4</v>
      </c>
      <c r="D53" s="42">
        <v>9</v>
      </c>
      <c r="E53" s="64">
        <v>73.89</v>
      </c>
      <c r="F53" s="35" t="s">
        <v>39</v>
      </c>
      <c r="G53" s="42">
        <v>0</v>
      </c>
      <c r="H53" s="42">
        <v>30</v>
      </c>
      <c r="I53" s="42">
        <v>40</v>
      </c>
      <c r="J53" s="42">
        <v>100</v>
      </c>
      <c r="K53" s="65">
        <v>86.53846153846155</v>
      </c>
      <c r="L53" s="42">
        <v>390</v>
      </c>
      <c r="M53" s="65">
        <f t="shared" si="3"/>
        <v>54.97797356828194</v>
      </c>
      <c r="N53" s="42">
        <v>260</v>
      </c>
      <c r="O53" s="65">
        <f>N53/454/E53*43560</f>
        <v>337.61341868463836</v>
      </c>
      <c r="P53" s="75">
        <f t="shared" si="4"/>
        <v>6.140885099472188</v>
      </c>
    </row>
    <row r="54" spans="1:16" ht="12.75">
      <c r="A54" s="80" t="s">
        <v>37</v>
      </c>
      <c r="B54" s="42" t="s">
        <v>63</v>
      </c>
      <c r="C54" s="42">
        <v>4</v>
      </c>
      <c r="D54" s="42">
        <v>10</v>
      </c>
      <c r="E54" s="64">
        <v>73.485</v>
      </c>
      <c r="F54" s="35" t="s">
        <v>39</v>
      </c>
      <c r="G54" s="42">
        <v>0</v>
      </c>
      <c r="H54" s="42">
        <v>30</v>
      </c>
      <c r="I54" s="42">
        <v>50</v>
      </c>
      <c r="J54" s="42">
        <v>100</v>
      </c>
      <c r="K54" s="65">
        <v>92.85714285714286</v>
      </c>
      <c r="L54" s="42">
        <v>390</v>
      </c>
      <c r="M54" s="65">
        <f t="shared" si="3"/>
        <v>54.97797356828194</v>
      </c>
      <c r="N54" s="42">
        <v>310</v>
      </c>
      <c r="O54" s="65">
        <f>N54/454/E54*43560</f>
        <v>404.7576013445161</v>
      </c>
      <c r="P54" s="75">
        <f t="shared" si="4"/>
        <v>7.362177524455541</v>
      </c>
    </row>
    <row r="55" spans="1:16" ht="12.75">
      <c r="A55" s="80" t="s">
        <v>37</v>
      </c>
      <c r="B55" s="42" t="s">
        <v>60</v>
      </c>
      <c r="C55" s="42">
        <v>3</v>
      </c>
      <c r="D55" s="42">
        <v>11</v>
      </c>
      <c r="E55" s="64">
        <v>75.015</v>
      </c>
      <c r="F55" s="35" t="s">
        <v>39</v>
      </c>
      <c r="G55" s="42">
        <v>2</v>
      </c>
      <c r="H55" s="42">
        <v>30</v>
      </c>
      <c r="I55" s="42">
        <v>40</v>
      </c>
      <c r="J55" s="42">
        <v>100</v>
      </c>
      <c r="K55" s="65">
        <v>87.3076923076923</v>
      </c>
      <c r="L55" s="42">
        <v>390</v>
      </c>
      <c r="M55" s="65">
        <f t="shared" si="3"/>
        <v>54.97797356828194</v>
      </c>
      <c r="N55" s="42">
        <v>347</v>
      </c>
      <c r="O55" s="65">
        <f>N55/454/E55*43560</f>
        <v>443.8266531715683</v>
      </c>
      <c r="P55" s="75">
        <f t="shared" si="4"/>
        <v>8.072808515220032</v>
      </c>
    </row>
    <row r="56" spans="1:16" ht="12.75">
      <c r="A56" s="80" t="s">
        <v>37</v>
      </c>
      <c r="B56" s="42" t="s">
        <v>66</v>
      </c>
      <c r="C56" s="42">
        <v>3</v>
      </c>
      <c r="D56" s="42">
        <v>12</v>
      </c>
      <c r="E56" s="64">
        <v>82.485</v>
      </c>
      <c r="F56" s="35" t="s">
        <v>39</v>
      </c>
      <c r="G56" s="42">
        <v>2</v>
      </c>
      <c r="H56" s="42">
        <v>40</v>
      </c>
      <c r="I56" s="42">
        <v>40</v>
      </c>
      <c r="J56" s="42">
        <v>100</v>
      </c>
      <c r="K56" s="65">
        <v>93.07692307692308</v>
      </c>
      <c r="L56" s="42">
        <v>390</v>
      </c>
      <c r="M56" s="65">
        <f t="shared" si="3"/>
        <v>54.97797356828194</v>
      </c>
      <c r="N56" s="42">
        <v>301</v>
      </c>
      <c r="O56" s="65">
        <f>N56/454/E56*43560</f>
        <v>350.1253331602943</v>
      </c>
      <c r="P56" s="75">
        <f t="shared" si="4"/>
        <v>6.3684655951431735</v>
      </c>
    </row>
    <row r="57" spans="1:16" ht="12.75">
      <c r="A57" s="80" t="s">
        <v>37</v>
      </c>
      <c r="B57" s="42" t="s">
        <v>64</v>
      </c>
      <c r="C57" s="42">
        <v>2</v>
      </c>
      <c r="D57" s="42">
        <v>13</v>
      </c>
      <c r="E57" s="64">
        <v>72</v>
      </c>
      <c r="F57" s="35" t="s">
        <v>39</v>
      </c>
      <c r="G57" s="42">
        <v>2</v>
      </c>
      <c r="H57" s="42">
        <v>30</v>
      </c>
      <c r="I57" s="42">
        <v>40</v>
      </c>
      <c r="J57" s="42">
        <v>100</v>
      </c>
      <c r="K57" s="65">
        <v>87.3076923076923</v>
      </c>
      <c r="L57" s="42">
        <v>390</v>
      </c>
      <c r="M57" s="65">
        <f t="shared" si="3"/>
        <v>54.97797356828194</v>
      </c>
      <c r="N57" s="42">
        <v>338</v>
      </c>
      <c r="O57" s="65">
        <f>N57/454/E57*43560</f>
        <v>450.4185022026432</v>
      </c>
      <c r="P57" s="75">
        <f t="shared" si="4"/>
        <v>8.192708333333334</v>
      </c>
    </row>
    <row r="58" spans="1:16" ht="12.75">
      <c r="A58" s="80" t="s">
        <v>37</v>
      </c>
      <c r="B58" s="42" t="s">
        <v>66</v>
      </c>
      <c r="C58" s="42">
        <v>2</v>
      </c>
      <c r="D58" s="42">
        <v>14</v>
      </c>
      <c r="E58" s="64">
        <v>81.315</v>
      </c>
      <c r="F58" s="35" t="s">
        <v>39</v>
      </c>
      <c r="G58" s="42">
        <v>0</v>
      </c>
      <c r="H58" s="42">
        <v>30</v>
      </c>
      <c r="I58" s="42">
        <v>50</v>
      </c>
      <c r="J58" s="42">
        <v>100</v>
      </c>
      <c r="K58" s="65">
        <v>92.85714285714286</v>
      </c>
      <c r="L58" s="42">
        <v>390</v>
      </c>
      <c r="M58" s="65">
        <f t="shared" si="3"/>
        <v>54.97797356828194</v>
      </c>
      <c r="N58" s="42">
        <v>431</v>
      </c>
      <c r="O58" s="65">
        <f>N58/454/E58*43560</f>
        <v>508.5558120768719</v>
      </c>
      <c r="P58" s="75">
        <f t="shared" si="4"/>
        <v>9.250173825436693</v>
      </c>
    </row>
    <row r="59" spans="1:16" ht="12.75">
      <c r="A59" s="80" t="s">
        <v>37</v>
      </c>
      <c r="B59" s="42" t="s">
        <v>67</v>
      </c>
      <c r="C59" s="42">
        <v>1</v>
      </c>
      <c r="D59" s="42">
        <v>15</v>
      </c>
      <c r="E59" s="64">
        <v>78.39</v>
      </c>
      <c r="F59" s="35" t="s">
        <v>39</v>
      </c>
      <c r="G59" s="42">
        <v>5</v>
      </c>
      <c r="H59" s="42">
        <v>50</v>
      </c>
      <c r="I59" s="42">
        <v>60</v>
      </c>
      <c r="J59" s="42">
        <v>100</v>
      </c>
      <c r="K59" s="65">
        <v>112.63736263736264</v>
      </c>
      <c r="L59" s="42">
        <v>390</v>
      </c>
      <c r="M59" s="65">
        <f t="shared" si="3"/>
        <v>54.97797356828194</v>
      </c>
      <c r="N59" s="42">
        <v>296</v>
      </c>
      <c r="O59" s="65">
        <f>N59/454/E59*43560</f>
        <v>362.29560432335103</v>
      </c>
      <c r="P59" s="75">
        <f t="shared" si="4"/>
        <v>6.589831905560952</v>
      </c>
    </row>
    <row r="60" spans="1:16" ht="12.75">
      <c r="A60" s="80" t="s">
        <v>37</v>
      </c>
      <c r="B60" s="42" t="s">
        <v>64</v>
      </c>
      <c r="C60" s="42">
        <v>1</v>
      </c>
      <c r="D60" s="42">
        <v>16</v>
      </c>
      <c r="E60" s="64">
        <v>82.575</v>
      </c>
      <c r="F60" s="35" t="s">
        <v>39</v>
      </c>
      <c r="G60" s="42">
        <v>5</v>
      </c>
      <c r="H60" s="42">
        <v>40</v>
      </c>
      <c r="I60" s="42">
        <v>50</v>
      </c>
      <c r="J60" s="42">
        <v>100</v>
      </c>
      <c r="K60" s="65">
        <v>100.54945054945054</v>
      </c>
      <c r="L60" s="42">
        <v>390</v>
      </c>
      <c r="M60" s="65">
        <f t="shared" si="3"/>
        <v>54.97797356828194</v>
      </c>
      <c r="N60" s="42">
        <v>228</v>
      </c>
      <c r="O60" s="65">
        <f>N60/454/E60*43560</f>
        <v>264.9221572699228</v>
      </c>
      <c r="P60" s="75">
        <f t="shared" si="4"/>
        <v>4.818696290085936</v>
      </c>
    </row>
    <row r="61" spans="1:16" ht="12.75">
      <c r="A61" s="80" t="s">
        <v>37</v>
      </c>
      <c r="B61" s="42" t="s">
        <v>62</v>
      </c>
      <c r="C61" s="42">
        <v>1</v>
      </c>
      <c r="D61" s="42">
        <v>17</v>
      </c>
      <c r="E61" s="64">
        <v>83.25</v>
      </c>
      <c r="F61" s="35" t="s">
        <v>39</v>
      </c>
      <c r="G61" s="42">
        <v>0</v>
      </c>
      <c r="H61" s="42">
        <v>30</v>
      </c>
      <c r="I61" s="42">
        <v>50</v>
      </c>
      <c r="J61" s="42">
        <v>100</v>
      </c>
      <c r="K61" s="65">
        <v>92.85714285714286</v>
      </c>
      <c r="L61" s="42">
        <v>390</v>
      </c>
      <c r="M61" s="65">
        <f t="shared" si="3"/>
        <v>54.97797356828194</v>
      </c>
      <c r="N61" s="42">
        <v>301</v>
      </c>
      <c r="O61" s="65">
        <f>N61/454/E61*43560</f>
        <v>346.9079652339564</v>
      </c>
      <c r="P61" s="75">
        <f t="shared" si="4"/>
        <v>6.30994455994456</v>
      </c>
    </row>
    <row r="62" spans="1:16" ht="12.75">
      <c r="A62" s="80" t="s">
        <v>37</v>
      </c>
      <c r="B62" s="42" t="s">
        <v>63</v>
      </c>
      <c r="C62" s="42">
        <v>1</v>
      </c>
      <c r="D62" s="42">
        <v>18</v>
      </c>
      <c r="E62" s="64">
        <v>73.125</v>
      </c>
      <c r="F62" s="35" t="s">
        <v>39</v>
      </c>
      <c r="G62" s="42">
        <v>2</v>
      </c>
      <c r="H62" s="42">
        <v>40</v>
      </c>
      <c r="I62" s="42">
        <v>60</v>
      </c>
      <c r="J62" s="42">
        <v>100</v>
      </c>
      <c r="K62" s="65">
        <v>105.71428571428572</v>
      </c>
      <c r="L62" s="42">
        <v>390</v>
      </c>
      <c r="M62" s="65">
        <f t="shared" si="3"/>
        <v>54.97797356828194</v>
      </c>
      <c r="N62" s="42">
        <v>160</v>
      </c>
      <c r="O62" s="65">
        <f>N62/454/E62*43560</f>
        <v>209.9356150457472</v>
      </c>
      <c r="P62" s="75">
        <f t="shared" si="4"/>
        <v>3.8185404339250493</v>
      </c>
    </row>
    <row r="63" spans="1:16" ht="12.75">
      <c r="A63" s="80" t="s">
        <v>37</v>
      </c>
      <c r="B63" s="42" t="s">
        <v>67</v>
      </c>
      <c r="C63" s="42">
        <v>2</v>
      </c>
      <c r="D63" s="42">
        <v>19</v>
      </c>
      <c r="E63" s="64">
        <v>77.985</v>
      </c>
      <c r="F63" s="35" t="s">
        <v>39</v>
      </c>
      <c r="G63" s="42">
        <v>5</v>
      </c>
      <c r="H63" s="42">
        <v>60</v>
      </c>
      <c r="I63" s="42">
        <v>60</v>
      </c>
      <c r="J63" s="42">
        <v>100</v>
      </c>
      <c r="K63" s="65">
        <v>118.4065934065934</v>
      </c>
      <c r="L63" s="42">
        <v>390</v>
      </c>
      <c r="M63" s="65">
        <f t="shared" si="3"/>
        <v>54.97797356828194</v>
      </c>
      <c r="N63" s="42">
        <v>406</v>
      </c>
      <c r="O63" s="65">
        <f>N63/454/E63*43560</f>
        <v>499.51320696203015</v>
      </c>
      <c r="P63" s="75">
        <f t="shared" si="4"/>
        <v>9.085696953556157</v>
      </c>
    </row>
    <row r="64" spans="1:16" ht="12.75">
      <c r="A64" s="80" t="s">
        <v>37</v>
      </c>
      <c r="B64" s="42" t="s">
        <v>63</v>
      </c>
      <c r="C64" s="42">
        <v>2</v>
      </c>
      <c r="D64" s="42">
        <v>20</v>
      </c>
      <c r="E64" s="64">
        <v>76.86</v>
      </c>
      <c r="F64" s="35" t="s">
        <v>39</v>
      </c>
      <c r="G64" s="42">
        <v>2</v>
      </c>
      <c r="H64" s="42">
        <v>40</v>
      </c>
      <c r="I64" s="42">
        <v>60</v>
      </c>
      <c r="J64" s="42">
        <v>100</v>
      </c>
      <c r="K64" s="65">
        <v>105.71428571428572</v>
      </c>
      <c r="L64" s="42">
        <v>390</v>
      </c>
      <c r="M64" s="65">
        <f t="shared" si="3"/>
        <v>54.97797356828194</v>
      </c>
      <c r="N64" s="42">
        <v>327</v>
      </c>
      <c r="O64" s="65">
        <f>N64/454/E64*43560</f>
        <v>408.20600645833554</v>
      </c>
      <c r="P64" s="75">
        <f t="shared" si="4"/>
        <v>7.424900918753378</v>
      </c>
    </row>
    <row r="65" spans="1:16" ht="12.75">
      <c r="A65" s="80" t="s">
        <v>37</v>
      </c>
      <c r="B65" s="42" t="s">
        <v>65</v>
      </c>
      <c r="C65" s="42">
        <v>3</v>
      </c>
      <c r="D65" s="42">
        <v>21</v>
      </c>
      <c r="E65" s="64">
        <v>76.5</v>
      </c>
      <c r="F65" s="35" t="s">
        <v>39</v>
      </c>
      <c r="G65" s="42">
        <v>2</v>
      </c>
      <c r="H65" s="42">
        <v>60</v>
      </c>
      <c r="I65" s="42">
        <v>50</v>
      </c>
      <c r="J65" s="42">
        <v>100</v>
      </c>
      <c r="K65" s="65">
        <v>110.93406593406594</v>
      </c>
      <c r="L65" s="42">
        <v>390</v>
      </c>
      <c r="M65" s="65">
        <f t="shared" si="3"/>
        <v>54.97797356828194</v>
      </c>
      <c r="N65" s="42">
        <v>358</v>
      </c>
      <c r="O65" s="65">
        <f>N65/454/E65*43560</f>
        <v>449.0075149002332</v>
      </c>
      <c r="P65" s="75">
        <f t="shared" si="4"/>
        <v>8.167043740573153</v>
      </c>
    </row>
    <row r="66" spans="1:16" ht="12.75">
      <c r="A66" s="80" t="s">
        <v>37</v>
      </c>
      <c r="B66" s="42" t="s">
        <v>61</v>
      </c>
      <c r="C66" s="42">
        <v>3</v>
      </c>
      <c r="D66" s="42">
        <v>22</v>
      </c>
      <c r="E66" s="64">
        <v>76.5</v>
      </c>
      <c r="F66" s="35" t="s">
        <v>39</v>
      </c>
      <c r="G66" s="42">
        <v>0</v>
      </c>
      <c r="H66" s="42">
        <v>10</v>
      </c>
      <c r="I66" s="42">
        <v>40</v>
      </c>
      <c r="J66" s="42">
        <v>100</v>
      </c>
      <c r="K66" s="65">
        <v>75</v>
      </c>
      <c r="L66" s="42">
        <v>390</v>
      </c>
      <c r="M66" s="65">
        <f t="shared" si="3"/>
        <v>54.97797356828194</v>
      </c>
      <c r="N66" s="42">
        <v>346</v>
      </c>
      <c r="O66" s="65">
        <f>N66/454/E66*43560</f>
        <v>433.9569836745271</v>
      </c>
      <c r="P66" s="75">
        <f t="shared" si="4"/>
        <v>7.893288084464555</v>
      </c>
    </row>
    <row r="67" spans="1:16" ht="12.75">
      <c r="A67" s="80" t="s">
        <v>37</v>
      </c>
      <c r="B67" s="42" t="s">
        <v>66</v>
      </c>
      <c r="C67" s="42">
        <v>4</v>
      </c>
      <c r="D67" s="42">
        <v>23</v>
      </c>
      <c r="E67" s="64">
        <v>80.64</v>
      </c>
      <c r="F67" s="35" t="s">
        <v>39</v>
      </c>
      <c r="G67" s="42">
        <v>1</v>
      </c>
      <c r="H67" s="42">
        <v>50</v>
      </c>
      <c r="I67" s="42">
        <v>50</v>
      </c>
      <c r="J67" s="42">
        <v>100</v>
      </c>
      <c r="K67" s="65">
        <v>104.78021978021978</v>
      </c>
      <c r="L67" s="42">
        <v>390</v>
      </c>
      <c r="M67" s="65">
        <f t="shared" si="3"/>
        <v>54.97797356828194</v>
      </c>
      <c r="N67" s="42">
        <v>339</v>
      </c>
      <c r="O67" s="65">
        <f>N67/454/E67*43560</f>
        <v>403.3491976085589</v>
      </c>
      <c r="P67" s="75">
        <f t="shared" si="4"/>
        <v>7.33655992445055</v>
      </c>
    </row>
    <row r="68" spans="1:16" ht="12.75">
      <c r="A68" s="80" t="s">
        <v>37</v>
      </c>
      <c r="B68" s="42" t="s">
        <v>67</v>
      </c>
      <c r="C68" s="42">
        <v>4</v>
      </c>
      <c r="D68" s="42">
        <v>24</v>
      </c>
      <c r="E68" s="64">
        <v>79.875</v>
      </c>
      <c r="F68" s="35" t="s">
        <v>39</v>
      </c>
      <c r="G68" s="42">
        <v>5</v>
      </c>
      <c r="H68" s="42">
        <v>50</v>
      </c>
      <c r="I68" s="42">
        <v>50</v>
      </c>
      <c r="J68" s="42">
        <v>100</v>
      </c>
      <c r="K68" s="65">
        <v>106.31868131868131</v>
      </c>
      <c r="L68" s="42">
        <v>390</v>
      </c>
      <c r="M68" s="65">
        <f t="shared" si="3"/>
        <v>54.97797356828194</v>
      </c>
      <c r="N68" s="42">
        <v>200</v>
      </c>
      <c r="O68" s="65">
        <f>N68/454/E68*43560</f>
        <v>240.2432214431966</v>
      </c>
      <c r="P68" s="75">
        <f t="shared" si="4"/>
        <v>4.369808595160707</v>
      </c>
    </row>
    <row r="69" spans="1:16" ht="12.75">
      <c r="A69" s="80" t="s">
        <v>37</v>
      </c>
      <c r="B69" s="42" t="s">
        <v>60</v>
      </c>
      <c r="C69" s="42">
        <v>4</v>
      </c>
      <c r="D69" s="42">
        <v>25</v>
      </c>
      <c r="E69" s="64">
        <v>78.75</v>
      </c>
      <c r="F69" s="35" t="s">
        <v>47</v>
      </c>
      <c r="G69" s="42">
        <v>1</v>
      </c>
      <c r="H69" s="42">
        <v>50</v>
      </c>
      <c r="I69" s="42">
        <v>50</v>
      </c>
      <c r="J69" s="42">
        <v>100</v>
      </c>
      <c r="K69" s="65">
        <v>104.78021978021978</v>
      </c>
      <c r="L69" s="42">
        <v>390</v>
      </c>
      <c r="M69" s="65">
        <f t="shared" si="3"/>
        <v>54.97797356828194</v>
      </c>
      <c r="N69" s="42">
        <v>158</v>
      </c>
      <c r="O69" s="65">
        <f>N69/454/E69*43560</f>
        <v>192.50346129641284</v>
      </c>
      <c r="P69" s="75">
        <f t="shared" si="4"/>
        <v>3.5014652014652015</v>
      </c>
    </row>
    <row r="70" spans="1:16" ht="12.75">
      <c r="A70" s="80" t="s">
        <v>37</v>
      </c>
      <c r="B70" s="42" t="s">
        <v>61</v>
      </c>
      <c r="C70" s="42">
        <v>4</v>
      </c>
      <c r="D70" s="42">
        <v>26</v>
      </c>
      <c r="E70" s="64">
        <v>76.5</v>
      </c>
      <c r="F70" s="35" t="s">
        <v>39</v>
      </c>
      <c r="G70" s="42">
        <v>1</v>
      </c>
      <c r="H70" s="42">
        <v>20</v>
      </c>
      <c r="I70" s="42">
        <v>50</v>
      </c>
      <c r="J70" s="42">
        <v>100</v>
      </c>
      <c r="K70" s="65">
        <v>87.47252747252747</v>
      </c>
      <c r="L70" s="42">
        <v>390</v>
      </c>
      <c r="M70" s="65">
        <f t="shared" si="3"/>
        <v>54.97797356828194</v>
      </c>
      <c r="N70" s="42">
        <v>167</v>
      </c>
      <c r="O70" s="65">
        <f>N70/454/E70*43560</f>
        <v>209.45322622441049</v>
      </c>
      <c r="P70" s="75">
        <f t="shared" si="4"/>
        <v>3.809766214177979</v>
      </c>
    </row>
    <row r="71" spans="1:16" ht="12.75">
      <c r="A71" s="80" t="s">
        <v>37</v>
      </c>
      <c r="B71" s="42" t="s">
        <v>62</v>
      </c>
      <c r="C71" s="42">
        <v>3</v>
      </c>
      <c r="D71" s="42">
        <v>27</v>
      </c>
      <c r="E71" s="64">
        <v>75.015</v>
      </c>
      <c r="F71" s="35" t="s">
        <v>39</v>
      </c>
      <c r="G71" s="42">
        <v>0</v>
      </c>
      <c r="H71" s="42">
        <v>10</v>
      </c>
      <c r="I71" s="42">
        <v>50</v>
      </c>
      <c r="J71" s="42">
        <v>100</v>
      </c>
      <c r="K71" s="65">
        <v>81.31868131868131</v>
      </c>
      <c r="L71" s="42">
        <v>390</v>
      </c>
      <c r="M71" s="65">
        <f t="shared" si="3"/>
        <v>54.97797356828194</v>
      </c>
      <c r="N71" s="42">
        <v>318</v>
      </c>
      <c r="O71" s="65">
        <f>N71/454/E71*43560</f>
        <v>406.7345121284113</v>
      </c>
      <c r="P71" s="75">
        <f t="shared" si="4"/>
        <v>7.3981357574638915</v>
      </c>
    </row>
    <row r="72" spans="1:16" ht="12.75">
      <c r="A72" s="80" t="s">
        <v>37</v>
      </c>
      <c r="B72" s="42" t="s">
        <v>67</v>
      </c>
      <c r="C72" s="42">
        <v>3</v>
      </c>
      <c r="D72" s="42">
        <v>28</v>
      </c>
      <c r="E72" s="64">
        <v>82.125</v>
      </c>
      <c r="F72" s="35" t="s">
        <v>39</v>
      </c>
      <c r="G72" s="42">
        <v>2</v>
      </c>
      <c r="H72" s="42">
        <v>60</v>
      </c>
      <c r="I72" s="42">
        <v>60</v>
      </c>
      <c r="J72" s="42">
        <v>100</v>
      </c>
      <c r="K72" s="65">
        <v>117.25274725274726</v>
      </c>
      <c r="L72" s="42">
        <v>390</v>
      </c>
      <c r="M72" s="65">
        <f t="shared" si="3"/>
        <v>54.97797356828194</v>
      </c>
      <c r="N72" s="42">
        <v>682</v>
      </c>
      <c r="O72" s="65">
        <f>N72/454/E72*43560</f>
        <v>796.7847444330457</v>
      </c>
      <c r="P72" s="75">
        <f t="shared" si="4"/>
        <v>14.492799438004917</v>
      </c>
    </row>
    <row r="73" spans="1:16" ht="12.75">
      <c r="A73" s="80" t="s">
        <v>37</v>
      </c>
      <c r="B73" s="42" t="s">
        <v>60</v>
      </c>
      <c r="C73" s="42">
        <v>2</v>
      </c>
      <c r="D73" s="42">
        <v>29</v>
      </c>
      <c r="E73" s="64">
        <v>78.39</v>
      </c>
      <c r="F73" s="35" t="s">
        <v>39</v>
      </c>
      <c r="G73" s="42">
        <v>5</v>
      </c>
      <c r="H73" s="42">
        <v>60</v>
      </c>
      <c r="I73" s="42">
        <v>50</v>
      </c>
      <c r="J73" s="42">
        <v>100</v>
      </c>
      <c r="K73" s="65">
        <v>112.08791208791209</v>
      </c>
      <c r="L73" s="42">
        <v>390</v>
      </c>
      <c r="M73" s="65">
        <f t="shared" si="3"/>
        <v>54.97797356828194</v>
      </c>
      <c r="N73" s="42">
        <v>267.33</v>
      </c>
      <c r="O73" s="65">
        <f>N73/454/E73*43560</f>
        <v>327.2043375127075</v>
      </c>
      <c r="P73" s="75">
        <f t="shared" si="4"/>
        <v>5.9515532544378695</v>
      </c>
    </row>
    <row r="74" spans="1:16" ht="12.75">
      <c r="A74" s="80" t="s">
        <v>37</v>
      </c>
      <c r="B74" s="42" t="s">
        <v>65</v>
      </c>
      <c r="C74" s="42">
        <v>2</v>
      </c>
      <c r="D74" s="42">
        <v>30</v>
      </c>
      <c r="E74" s="64">
        <v>73.89</v>
      </c>
      <c r="F74" s="35" t="s">
        <v>39</v>
      </c>
      <c r="G74" s="42">
        <v>1</v>
      </c>
      <c r="H74" s="42">
        <v>50</v>
      </c>
      <c r="I74" s="42">
        <v>50</v>
      </c>
      <c r="J74" s="42">
        <v>100</v>
      </c>
      <c r="K74" s="65">
        <v>104.78021978021978</v>
      </c>
      <c r="L74" s="42">
        <v>390</v>
      </c>
      <c r="M74" s="65">
        <f t="shared" si="3"/>
        <v>54.97797356828194</v>
      </c>
      <c r="N74" s="42">
        <v>380</v>
      </c>
      <c r="O74" s="65">
        <f>N74/454/E74*43560</f>
        <v>493.43499653908685</v>
      </c>
      <c r="P74" s="75">
        <f t="shared" si="4"/>
        <v>8.975139760767044</v>
      </c>
    </row>
    <row r="75" spans="1:16" ht="12.75">
      <c r="A75" s="80" t="s">
        <v>37</v>
      </c>
      <c r="B75" s="42" t="s">
        <v>66</v>
      </c>
      <c r="C75" s="42">
        <v>1</v>
      </c>
      <c r="D75" s="42">
        <v>31</v>
      </c>
      <c r="E75" s="64">
        <v>73.89</v>
      </c>
      <c r="F75" s="35" t="s">
        <v>39</v>
      </c>
      <c r="G75" s="42">
        <v>2</v>
      </c>
      <c r="H75" s="42">
        <v>50</v>
      </c>
      <c r="I75" s="42">
        <v>50</v>
      </c>
      <c r="J75" s="42">
        <v>100</v>
      </c>
      <c r="K75" s="65">
        <v>105.16483516483517</v>
      </c>
      <c r="L75" s="42">
        <v>390</v>
      </c>
      <c r="M75" s="65">
        <f t="shared" si="3"/>
        <v>54.97797356828194</v>
      </c>
      <c r="N75" s="42">
        <v>284</v>
      </c>
      <c r="O75" s="65">
        <f>N75/454/E75*43560</f>
        <v>368.77773425552806</v>
      </c>
      <c r="P75" s="75">
        <f t="shared" si="4"/>
        <v>6.70773603173116</v>
      </c>
    </row>
    <row r="76" spans="1:16" ht="13.5" thickBot="1">
      <c r="A76" s="81" t="s">
        <v>37</v>
      </c>
      <c r="B76" s="52" t="s">
        <v>65</v>
      </c>
      <c r="C76" s="52">
        <v>1</v>
      </c>
      <c r="D76" s="52">
        <v>32</v>
      </c>
      <c r="E76" s="68">
        <v>76.86</v>
      </c>
      <c r="F76" s="51" t="s">
        <v>39</v>
      </c>
      <c r="G76" s="52">
        <v>2</v>
      </c>
      <c r="H76" s="52">
        <v>50</v>
      </c>
      <c r="I76" s="52">
        <v>50</v>
      </c>
      <c r="J76" s="52">
        <v>100</v>
      </c>
      <c r="K76" s="69">
        <v>105.16483516483517</v>
      </c>
      <c r="L76" s="52">
        <v>390</v>
      </c>
      <c r="M76" s="69">
        <f t="shared" si="3"/>
        <v>54.97797356828194</v>
      </c>
      <c r="N76" s="52">
        <v>240</v>
      </c>
      <c r="O76" s="69">
        <f>N76/454/E76*43560</f>
        <v>299.60073868501684</v>
      </c>
      <c r="P76" s="76">
        <f t="shared" si="4"/>
        <v>5.449468564222662</v>
      </c>
    </row>
  </sheetData>
  <mergeCells count="9">
    <mergeCell ref="G21:K21"/>
    <mergeCell ref="N23:P23"/>
    <mergeCell ref="A8:B8"/>
    <mergeCell ref="C8:G8"/>
    <mergeCell ref="L23:M23"/>
    <mergeCell ref="A6:B6"/>
    <mergeCell ref="C6:G6"/>
    <mergeCell ref="A7:B7"/>
    <mergeCell ref="C7:G7"/>
  </mergeCells>
  <printOptions/>
  <pageMargins left="0.62" right="0.31" top="1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6"/>
  <sheetViews>
    <sheetView workbookViewId="0" topLeftCell="A1">
      <selection activeCell="M30" sqref="M30"/>
    </sheetView>
  </sheetViews>
  <sheetFormatPr defaultColWidth="9.140625" defaultRowHeight="12.75"/>
  <cols>
    <col min="2" max="2" width="7.7109375" style="70" customWidth="1"/>
    <col min="3" max="3" width="4.421875" style="71" customWidth="1"/>
    <col min="4" max="4" width="6.28125" style="72" customWidth="1"/>
    <col min="5" max="6" width="6.7109375" style="73" customWidth="1"/>
    <col min="7" max="7" width="7.28125" style="72" customWidth="1"/>
    <col min="8" max="8" width="7.140625" style="72" customWidth="1"/>
    <col min="9" max="9" width="6.57421875" style="72" customWidth="1"/>
    <col min="10" max="11" width="10.421875" style="0" customWidth="1"/>
    <col min="12" max="12" width="10.57421875" style="0" customWidth="1"/>
    <col min="13" max="13" width="7.140625" style="0" customWidth="1"/>
    <col min="14" max="14" width="10.421875" style="71" customWidth="1"/>
    <col min="15" max="15" width="7.57421875" style="0" customWidth="1"/>
    <col min="16" max="16" width="8.00390625" style="0" customWidth="1"/>
  </cols>
  <sheetData>
    <row r="1" spans="1:16" ht="12.75">
      <c r="A1" s="1" t="s">
        <v>83</v>
      </c>
      <c r="B1" s="2"/>
      <c r="C1" s="2"/>
      <c r="D1" s="3"/>
      <c r="E1" s="3"/>
      <c r="F1" s="3"/>
      <c r="G1" s="3"/>
      <c r="H1" s="3"/>
      <c r="I1" s="3"/>
      <c r="J1" s="4"/>
      <c r="K1" s="4"/>
      <c r="L1" s="4"/>
      <c r="M1" s="4"/>
      <c r="N1" s="2"/>
      <c r="O1" s="4"/>
      <c r="P1" s="5"/>
    </row>
    <row r="2" spans="1:16" ht="12.75">
      <c r="A2" s="6" t="s">
        <v>82</v>
      </c>
      <c r="B2" s="7"/>
      <c r="C2" s="7"/>
      <c r="D2" s="8"/>
      <c r="E2" s="8"/>
      <c r="F2" s="8"/>
      <c r="G2" s="8"/>
      <c r="H2" s="8"/>
      <c r="I2" s="8"/>
      <c r="J2" s="9"/>
      <c r="K2" s="9"/>
      <c r="L2" s="9"/>
      <c r="M2" s="9"/>
      <c r="N2" s="7"/>
      <c r="O2" s="9"/>
      <c r="P2" s="10"/>
    </row>
    <row r="3" spans="1:16" ht="12.75">
      <c r="A3" s="6" t="s">
        <v>0</v>
      </c>
      <c r="B3" s="7"/>
      <c r="C3" s="7"/>
      <c r="D3" s="8"/>
      <c r="E3" s="8"/>
      <c r="F3" s="8"/>
      <c r="G3" s="8"/>
      <c r="H3" s="8"/>
      <c r="I3" s="8"/>
      <c r="J3" s="9"/>
      <c r="K3" s="9"/>
      <c r="L3" s="9"/>
      <c r="M3" s="9"/>
      <c r="N3" s="7"/>
      <c r="O3" s="9"/>
      <c r="P3" s="10"/>
    </row>
    <row r="4" spans="1:16" ht="12.75">
      <c r="A4" s="6" t="s">
        <v>1</v>
      </c>
      <c r="B4" s="7"/>
      <c r="C4" s="7"/>
      <c r="D4" s="8"/>
      <c r="E4" s="8"/>
      <c r="F4" s="8"/>
      <c r="G4" s="8"/>
      <c r="H4" s="8"/>
      <c r="I4" s="8"/>
      <c r="J4" s="9"/>
      <c r="K4" s="9"/>
      <c r="L4" s="9"/>
      <c r="M4" s="9"/>
      <c r="N4" s="7"/>
      <c r="O4" s="9"/>
      <c r="P4" s="10"/>
    </row>
    <row r="5" spans="1:16" ht="12.75">
      <c r="A5" s="6" t="s">
        <v>2</v>
      </c>
      <c r="B5" s="7"/>
      <c r="C5" s="7"/>
      <c r="D5" s="8"/>
      <c r="E5" s="8"/>
      <c r="F5" s="8"/>
      <c r="G5" s="8"/>
      <c r="H5" s="8"/>
      <c r="I5" s="8"/>
      <c r="J5" s="9"/>
      <c r="K5" s="9"/>
      <c r="L5" s="9"/>
      <c r="M5" s="9"/>
      <c r="N5" s="7"/>
      <c r="O5" s="9"/>
      <c r="P5" s="10"/>
    </row>
    <row r="6" spans="1:16" ht="12.75">
      <c r="A6" s="11" t="s">
        <v>68</v>
      </c>
      <c r="B6" s="12"/>
      <c r="C6" s="13" t="s">
        <v>3</v>
      </c>
      <c r="D6" s="13"/>
      <c r="E6" s="13"/>
      <c r="F6" s="13"/>
      <c r="G6" s="13"/>
      <c r="H6" s="8"/>
      <c r="I6" s="8" t="s">
        <v>4</v>
      </c>
      <c r="J6" s="9"/>
      <c r="K6" s="9"/>
      <c r="L6" s="9"/>
      <c r="M6" s="9"/>
      <c r="N6" s="7"/>
      <c r="O6" s="9"/>
      <c r="P6" s="10"/>
    </row>
    <row r="7" spans="1:16" ht="12.75">
      <c r="A7" s="11" t="s">
        <v>69</v>
      </c>
      <c r="B7" s="12"/>
      <c r="C7" s="13" t="s">
        <v>5</v>
      </c>
      <c r="D7" s="13"/>
      <c r="E7" s="13"/>
      <c r="F7" s="13"/>
      <c r="G7" s="13"/>
      <c r="H7" s="8"/>
      <c r="I7" s="8" t="s">
        <v>4</v>
      </c>
      <c r="J7" s="9"/>
      <c r="K7" s="9"/>
      <c r="L7" s="9"/>
      <c r="M7" s="9"/>
      <c r="N7" s="7"/>
      <c r="O7" s="9"/>
      <c r="P7" s="10"/>
    </row>
    <row r="8" spans="1:16" ht="12.75">
      <c r="A8" s="11" t="s">
        <v>70</v>
      </c>
      <c r="B8" s="12"/>
      <c r="C8" s="13" t="s">
        <v>6</v>
      </c>
      <c r="D8" s="13"/>
      <c r="E8" s="13"/>
      <c r="F8" s="13"/>
      <c r="G8" s="13"/>
      <c r="H8" s="8"/>
      <c r="I8" s="8" t="s">
        <v>4</v>
      </c>
      <c r="J8" s="9"/>
      <c r="K8" s="9"/>
      <c r="L8" s="9"/>
      <c r="M8" s="9"/>
      <c r="N8" s="7"/>
      <c r="O8" s="9"/>
      <c r="P8" s="10"/>
    </row>
    <row r="9" spans="1:16" ht="12.75">
      <c r="A9" s="14" t="s">
        <v>71</v>
      </c>
      <c r="B9" s="15"/>
      <c r="C9" s="15"/>
      <c r="D9" s="15"/>
      <c r="E9" s="15"/>
      <c r="F9" s="15"/>
      <c r="G9" s="15"/>
      <c r="H9" s="8"/>
      <c r="I9" s="8"/>
      <c r="J9" s="9"/>
      <c r="K9" s="9"/>
      <c r="L9" s="9"/>
      <c r="M9" s="9"/>
      <c r="N9" s="7"/>
      <c r="O9" s="9"/>
      <c r="P9" s="10"/>
    </row>
    <row r="10" spans="1:16" ht="12.75">
      <c r="A10" s="14" t="s">
        <v>72</v>
      </c>
      <c r="B10" s="15"/>
      <c r="C10" s="15"/>
      <c r="D10" s="15"/>
      <c r="E10" s="15"/>
      <c r="F10" s="15"/>
      <c r="G10" s="15"/>
      <c r="H10" s="8"/>
      <c r="I10" s="8"/>
      <c r="J10" s="9"/>
      <c r="K10" s="9"/>
      <c r="L10" s="9"/>
      <c r="M10" s="9"/>
      <c r="N10" s="7"/>
      <c r="O10" s="9"/>
      <c r="P10" s="10"/>
    </row>
    <row r="11" spans="1:16" ht="12.75">
      <c r="A11" s="14" t="s">
        <v>74</v>
      </c>
      <c r="B11" s="15"/>
      <c r="C11" s="15"/>
      <c r="D11" s="15"/>
      <c r="E11" s="15"/>
      <c r="F11" s="15"/>
      <c r="G11" s="15"/>
      <c r="H11" s="8"/>
      <c r="I11" s="8"/>
      <c r="J11" s="9"/>
      <c r="K11" s="9"/>
      <c r="L11" s="9"/>
      <c r="M11" s="9"/>
      <c r="N11" s="7"/>
      <c r="O11" s="9"/>
      <c r="P11" s="10"/>
    </row>
    <row r="12" spans="1:16" ht="12.75">
      <c r="A12" s="14" t="s">
        <v>75</v>
      </c>
      <c r="B12" s="15"/>
      <c r="C12" s="15"/>
      <c r="D12" s="15"/>
      <c r="E12" s="15"/>
      <c r="F12" s="15"/>
      <c r="G12" s="15"/>
      <c r="H12" s="8"/>
      <c r="I12" s="8"/>
      <c r="J12" s="9"/>
      <c r="K12" s="9"/>
      <c r="L12" s="9"/>
      <c r="M12" s="9"/>
      <c r="N12" s="7"/>
      <c r="O12" s="9"/>
      <c r="P12" s="10"/>
    </row>
    <row r="13" spans="1:16" ht="12.75">
      <c r="A13" s="78" t="s">
        <v>73</v>
      </c>
      <c r="B13" s="15"/>
      <c r="C13" s="15"/>
      <c r="D13" s="15"/>
      <c r="E13" s="15"/>
      <c r="F13" s="15"/>
      <c r="G13" s="15"/>
      <c r="H13" s="8"/>
      <c r="I13" s="8"/>
      <c r="J13" s="9"/>
      <c r="K13" s="9"/>
      <c r="L13" s="9"/>
      <c r="M13" s="9"/>
      <c r="N13" s="7"/>
      <c r="O13" s="9"/>
      <c r="P13" s="10"/>
    </row>
    <row r="14" spans="1:16" ht="12.75">
      <c r="A14" s="78" t="s">
        <v>76</v>
      </c>
      <c r="B14" s="15"/>
      <c r="C14" s="15"/>
      <c r="D14" s="15"/>
      <c r="E14" s="15"/>
      <c r="F14" s="15"/>
      <c r="G14" s="15"/>
      <c r="H14" s="8"/>
      <c r="I14" s="8"/>
      <c r="J14" s="9"/>
      <c r="K14" s="9"/>
      <c r="L14" s="9"/>
      <c r="M14" s="9"/>
      <c r="N14" s="7"/>
      <c r="O14" s="9"/>
      <c r="P14" s="10"/>
    </row>
    <row r="15" spans="1:16" ht="12.75">
      <c r="A15" s="78" t="s">
        <v>77</v>
      </c>
      <c r="B15" s="15"/>
      <c r="C15" s="15"/>
      <c r="D15" s="15"/>
      <c r="E15" s="15"/>
      <c r="F15" s="15"/>
      <c r="G15" s="15"/>
      <c r="H15" s="8"/>
      <c r="I15" s="8"/>
      <c r="J15" s="9"/>
      <c r="K15" s="9"/>
      <c r="L15" s="9"/>
      <c r="M15" s="9"/>
      <c r="N15" s="7"/>
      <c r="O15" s="9"/>
      <c r="P15" s="10"/>
    </row>
    <row r="16" spans="1:16" ht="12.75">
      <c r="A16" s="78" t="s">
        <v>78</v>
      </c>
      <c r="B16" s="15"/>
      <c r="C16" s="15"/>
      <c r="D16" s="15"/>
      <c r="E16" s="15"/>
      <c r="F16" s="15"/>
      <c r="G16" s="15"/>
      <c r="H16" s="8"/>
      <c r="I16" s="8"/>
      <c r="J16" s="9"/>
      <c r="K16" s="9"/>
      <c r="L16" s="9"/>
      <c r="M16" s="9"/>
      <c r="N16" s="7"/>
      <c r="O16" s="9"/>
      <c r="P16" s="10"/>
    </row>
    <row r="17" spans="1:16" ht="12.75">
      <c r="A17" s="78" t="s">
        <v>79</v>
      </c>
      <c r="B17" s="15"/>
      <c r="C17" s="15"/>
      <c r="D17" s="15"/>
      <c r="E17" s="15"/>
      <c r="F17" s="15"/>
      <c r="G17" s="15"/>
      <c r="H17" s="8"/>
      <c r="I17" s="8"/>
      <c r="J17" s="9"/>
      <c r="K17" s="9"/>
      <c r="L17" s="9"/>
      <c r="M17" s="9"/>
      <c r="N17" s="7"/>
      <c r="O17" s="9"/>
      <c r="P17" s="10"/>
    </row>
    <row r="18" spans="1:16" ht="12.75">
      <c r="A18" s="78" t="s">
        <v>80</v>
      </c>
      <c r="B18" s="15"/>
      <c r="C18" s="15"/>
      <c r="D18" s="15"/>
      <c r="E18" s="15"/>
      <c r="F18" s="15"/>
      <c r="G18" s="15"/>
      <c r="H18" s="8"/>
      <c r="I18" s="8"/>
      <c r="J18" s="9"/>
      <c r="K18" s="9"/>
      <c r="L18" s="9"/>
      <c r="M18" s="9"/>
      <c r="N18" s="7"/>
      <c r="O18" s="9"/>
      <c r="P18" s="10"/>
    </row>
    <row r="19" spans="1:16" ht="12.75">
      <c r="A19" s="78" t="s">
        <v>81</v>
      </c>
      <c r="B19" s="15"/>
      <c r="C19" s="15"/>
      <c r="D19" s="15"/>
      <c r="E19" s="15"/>
      <c r="F19" s="15"/>
      <c r="G19" s="15"/>
      <c r="H19" s="8"/>
      <c r="I19" s="8"/>
      <c r="J19" s="9"/>
      <c r="K19" s="9"/>
      <c r="L19" s="9"/>
      <c r="M19" s="9"/>
      <c r="N19" s="7"/>
      <c r="O19" s="9"/>
      <c r="P19" s="10"/>
    </row>
    <row r="20" spans="1:16" ht="13.5" thickBot="1">
      <c r="A20" s="16" t="s">
        <v>7</v>
      </c>
      <c r="B20" s="17"/>
      <c r="C20" s="17"/>
      <c r="D20" s="17"/>
      <c r="E20" s="17"/>
      <c r="F20" s="17"/>
      <c r="G20" s="17"/>
      <c r="H20" s="18"/>
      <c r="I20" s="18"/>
      <c r="J20" s="19"/>
      <c r="K20" s="19"/>
      <c r="L20" s="19"/>
      <c r="M20" s="19"/>
      <c r="N20" s="20"/>
      <c r="O20" s="19"/>
      <c r="P20" s="21"/>
    </row>
    <row r="21" spans="1:16" ht="12.75">
      <c r="A21" s="22"/>
      <c r="B21" s="23"/>
      <c r="C21" s="23"/>
      <c r="D21" s="24"/>
      <c r="E21" s="24"/>
      <c r="F21" s="24"/>
      <c r="G21" s="25" t="s">
        <v>8</v>
      </c>
      <c r="H21" s="25"/>
      <c r="I21" s="25"/>
      <c r="J21" s="25"/>
      <c r="K21" s="26"/>
      <c r="L21" s="27"/>
      <c r="M21" s="28"/>
      <c r="N21" s="29"/>
      <c r="O21" s="30"/>
      <c r="P21" s="31"/>
    </row>
    <row r="22" spans="1:16" ht="12.75">
      <c r="A22" s="32"/>
      <c r="B22" s="33"/>
      <c r="C22" s="33"/>
      <c r="D22" s="34"/>
      <c r="E22" s="34" t="s">
        <v>9</v>
      </c>
      <c r="F22" s="58" t="s">
        <v>10</v>
      </c>
      <c r="G22" s="77" t="s">
        <v>10</v>
      </c>
      <c r="H22" s="35" t="s">
        <v>11</v>
      </c>
      <c r="I22" s="35" t="s">
        <v>12</v>
      </c>
      <c r="J22" s="36" t="s">
        <v>13</v>
      </c>
      <c r="K22" s="35" t="s">
        <v>14</v>
      </c>
      <c r="L22" s="37"/>
      <c r="M22" s="38"/>
      <c r="N22" s="39"/>
      <c r="O22" s="40"/>
      <c r="P22" s="41"/>
    </row>
    <row r="23" spans="1:16" ht="12.75">
      <c r="A23" s="32"/>
      <c r="B23" s="33" t="s">
        <v>15</v>
      </c>
      <c r="C23" s="33"/>
      <c r="D23" s="34" t="s">
        <v>16</v>
      </c>
      <c r="E23" s="34" t="s">
        <v>17</v>
      </c>
      <c r="F23" s="35" t="s">
        <v>18</v>
      </c>
      <c r="G23" s="35" t="s">
        <v>19</v>
      </c>
      <c r="H23" s="35" t="s">
        <v>20</v>
      </c>
      <c r="I23" s="35" t="s">
        <v>21</v>
      </c>
      <c r="J23" s="42" t="s">
        <v>22</v>
      </c>
      <c r="K23" s="43" t="s">
        <v>23</v>
      </c>
      <c r="L23" s="44" t="s">
        <v>24</v>
      </c>
      <c r="M23" s="45"/>
      <c r="N23" s="44" t="s">
        <v>25</v>
      </c>
      <c r="O23" s="46"/>
      <c r="P23" s="47"/>
    </row>
    <row r="24" spans="1:16" ht="13.5" thickBot="1">
      <c r="A24" s="48" t="s">
        <v>26</v>
      </c>
      <c r="B24" s="49" t="s">
        <v>27</v>
      </c>
      <c r="C24" s="49" t="s">
        <v>28</v>
      </c>
      <c r="D24" s="50" t="s">
        <v>29</v>
      </c>
      <c r="E24" s="50" t="s">
        <v>30</v>
      </c>
      <c r="F24" s="51" t="s">
        <v>31</v>
      </c>
      <c r="G24" s="51" t="s">
        <v>31</v>
      </c>
      <c r="H24" s="51" t="s">
        <v>31</v>
      </c>
      <c r="I24" s="51" t="s">
        <v>31</v>
      </c>
      <c r="J24" s="52" t="s">
        <v>31</v>
      </c>
      <c r="K24" s="53" t="s">
        <v>31</v>
      </c>
      <c r="L24" s="52" t="s">
        <v>32</v>
      </c>
      <c r="M24" s="52" t="s">
        <v>33</v>
      </c>
      <c r="N24" s="52" t="s">
        <v>34</v>
      </c>
      <c r="O24" s="54" t="s">
        <v>35</v>
      </c>
      <c r="P24" s="55" t="s">
        <v>36</v>
      </c>
    </row>
    <row r="25" spans="1:16" ht="12.75">
      <c r="A25" s="63" t="s">
        <v>51</v>
      </c>
      <c r="B25" s="42" t="s">
        <v>55</v>
      </c>
      <c r="C25" s="42">
        <v>1</v>
      </c>
      <c r="D25" s="35">
        <v>1</v>
      </c>
      <c r="E25" s="64">
        <v>19.83</v>
      </c>
      <c r="F25" s="35" t="s">
        <v>39</v>
      </c>
      <c r="G25" s="35" t="s">
        <v>40</v>
      </c>
      <c r="H25" s="35" t="s">
        <v>50</v>
      </c>
      <c r="I25" s="35" t="s">
        <v>45</v>
      </c>
      <c r="J25" s="42">
        <v>70</v>
      </c>
      <c r="K25" s="65">
        <v>146.70454545454547</v>
      </c>
      <c r="L25" s="42">
        <v>336</v>
      </c>
      <c r="M25" s="66">
        <f aca="true" t="shared" si="0" ref="M25:M44">(L25/454)*64</f>
        <v>47.36563876651982</v>
      </c>
      <c r="N25" s="42">
        <v>2002</v>
      </c>
      <c r="O25" s="65">
        <f aca="true" t="shared" si="1" ref="O25:O44">(N25/454)/E25*43560</f>
        <v>9686.644851279934</v>
      </c>
      <c r="P25" s="67">
        <f aca="true" t="shared" si="2" ref="P25:P44">O25/M25</f>
        <v>204.50784795764</v>
      </c>
    </row>
    <row r="26" spans="1:16" ht="12.75">
      <c r="A26" s="63" t="s">
        <v>51</v>
      </c>
      <c r="B26" s="42" t="s">
        <v>56</v>
      </c>
      <c r="C26" s="42">
        <v>1</v>
      </c>
      <c r="D26" s="35" t="s">
        <v>50</v>
      </c>
      <c r="E26" s="64">
        <v>16.75</v>
      </c>
      <c r="F26" s="35" t="s">
        <v>39</v>
      </c>
      <c r="G26" s="35" t="s">
        <v>40</v>
      </c>
      <c r="H26" s="35" t="s">
        <v>40</v>
      </c>
      <c r="I26" s="35" t="s">
        <v>45</v>
      </c>
      <c r="J26" s="42">
        <v>50</v>
      </c>
      <c r="K26" s="65">
        <v>107.95454545454545</v>
      </c>
      <c r="L26" s="42">
        <v>326</v>
      </c>
      <c r="M26" s="66">
        <f t="shared" si="0"/>
        <v>45.95594713656388</v>
      </c>
      <c r="N26" s="42">
        <v>2322</v>
      </c>
      <c r="O26" s="65">
        <f t="shared" si="1"/>
        <v>13300.850812019196</v>
      </c>
      <c r="P26" s="67">
        <f t="shared" si="2"/>
        <v>289.4261056679791</v>
      </c>
    </row>
    <row r="27" spans="1:16" ht="12.75">
      <c r="A27" s="63" t="s">
        <v>51</v>
      </c>
      <c r="B27" s="42" t="s">
        <v>57</v>
      </c>
      <c r="C27" s="42">
        <v>3</v>
      </c>
      <c r="D27" s="35">
        <v>3</v>
      </c>
      <c r="E27" s="64">
        <v>16</v>
      </c>
      <c r="F27" s="35" t="s">
        <v>39</v>
      </c>
      <c r="G27" s="35" t="s">
        <v>40</v>
      </c>
      <c r="H27" s="35" t="s">
        <v>40</v>
      </c>
      <c r="I27" s="35" t="s">
        <v>50</v>
      </c>
      <c r="J27" s="42">
        <v>40</v>
      </c>
      <c r="K27" s="65">
        <v>81.93181818181819</v>
      </c>
      <c r="L27" s="42">
        <v>352</v>
      </c>
      <c r="M27" s="66">
        <f t="shared" si="0"/>
        <v>49.62114537444934</v>
      </c>
      <c r="N27" s="42">
        <v>2536</v>
      </c>
      <c r="O27" s="65">
        <f t="shared" si="1"/>
        <v>15207.621145374449</v>
      </c>
      <c r="P27" s="67">
        <f t="shared" si="2"/>
        <v>306.474609375</v>
      </c>
    </row>
    <row r="28" spans="1:16" ht="12.75">
      <c r="A28" s="63" t="s">
        <v>51</v>
      </c>
      <c r="B28" s="42" t="s">
        <v>58</v>
      </c>
      <c r="C28" s="42">
        <v>4</v>
      </c>
      <c r="D28" s="35">
        <v>4</v>
      </c>
      <c r="E28" s="64">
        <v>18.67</v>
      </c>
      <c r="F28" s="35" t="s">
        <v>39</v>
      </c>
      <c r="G28" s="35" t="s">
        <v>40</v>
      </c>
      <c r="H28" s="35" t="s">
        <v>40</v>
      </c>
      <c r="I28" s="35" t="s">
        <v>40</v>
      </c>
      <c r="J28" s="42">
        <v>50</v>
      </c>
      <c r="K28" s="65">
        <v>97.5</v>
      </c>
      <c r="L28" s="42">
        <v>339</v>
      </c>
      <c r="M28" s="66">
        <f t="shared" si="0"/>
        <v>47.78854625550661</v>
      </c>
      <c r="N28" s="42">
        <v>3050</v>
      </c>
      <c r="O28" s="65">
        <f t="shared" si="1"/>
        <v>15674.277799669188</v>
      </c>
      <c r="P28" s="67">
        <f t="shared" si="2"/>
        <v>327.99235439941975</v>
      </c>
    </row>
    <row r="29" spans="1:16" ht="12.75">
      <c r="A29" s="63" t="s">
        <v>51</v>
      </c>
      <c r="B29" s="42" t="s">
        <v>56</v>
      </c>
      <c r="C29" s="42">
        <v>4</v>
      </c>
      <c r="D29" s="35">
        <v>5</v>
      </c>
      <c r="E29" s="64">
        <v>18</v>
      </c>
      <c r="F29" s="35" t="s">
        <v>39</v>
      </c>
      <c r="G29" s="35" t="s">
        <v>40</v>
      </c>
      <c r="H29" s="35" t="s">
        <v>40</v>
      </c>
      <c r="I29" s="35" t="s">
        <v>40</v>
      </c>
      <c r="J29" s="42">
        <v>40</v>
      </c>
      <c r="K29" s="65">
        <v>79.31818181818183</v>
      </c>
      <c r="L29" s="42">
        <v>336</v>
      </c>
      <c r="M29" s="66">
        <f t="shared" si="0"/>
        <v>47.36563876651982</v>
      </c>
      <c r="N29" s="42">
        <v>2760</v>
      </c>
      <c r="O29" s="65">
        <f t="shared" si="1"/>
        <v>14711.894273127755</v>
      </c>
      <c r="P29" s="67">
        <f t="shared" si="2"/>
        <v>310.6026785714286</v>
      </c>
    </row>
    <row r="30" spans="1:16" ht="12.75">
      <c r="A30" s="63" t="s">
        <v>51</v>
      </c>
      <c r="B30" s="42" t="s">
        <v>59</v>
      </c>
      <c r="C30" s="42">
        <v>3</v>
      </c>
      <c r="D30" s="35">
        <v>6</v>
      </c>
      <c r="E30" s="64">
        <v>17.5</v>
      </c>
      <c r="F30" s="35" t="s">
        <v>39</v>
      </c>
      <c r="G30" s="35" t="s">
        <v>40</v>
      </c>
      <c r="H30" s="35" t="s">
        <v>40</v>
      </c>
      <c r="I30" s="35" t="s">
        <v>45</v>
      </c>
      <c r="J30" s="42">
        <v>40</v>
      </c>
      <c r="K30" s="65">
        <v>89.77272727272727</v>
      </c>
      <c r="L30" s="42">
        <v>337</v>
      </c>
      <c r="M30" s="66">
        <f t="shared" si="0"/>
        <v>47.50660792951542</v>
      </c>
      <c r="N30" s="42">
        <v>2748</v>
      </c>
      <c r="O30" s="65">
        <f t="shared" si="1"/>
        <v>15066.441787287602</v>
      </c>
      <c r="P30" s="67">
        <f t="shared" si="2"/>
        <v>317.1441288681645</v>
      </c>
    </row>
    <row r="31" spans="1:16" ht="12.75">
      <c r="A31" s="63" t="s">
        <v>51</v>
      </c>
      <c r="B31" s="42" t="s">
        <v>58</v>
      </c>
      <c r="C31" s="42">
        <v>2</v>
      </c>
      <c r="D31" s="35">
        <v>7</v>
      </c>
      <c r="E31" s="64">
        <v>16.75</v>
      </c>
      <c r="F31" s="35" t="s">
        <v>39</v>
      </c>
      <c r="G31" s="35" t="s">
        <v>40</v>
      </c>
      <c r="H31" s="35" t="s">
        <v>45</v>
      </c>
      <c r="I31" s="35" t="s">
        <v>45</v>
      </c>
      <c r="J31" s="42">
        <v>50</v>
      </c>
      <c r="K31" s="65">
        <v>117.5</v>
      </c>
      <c r="L31" s="42">
        <v>336</v>
      </c>
      <c r="M31" s="66">
        <f t="shared" si="0"/>
        <v>47.36563876651982</v>
      </c>
      <c r="N31" s="42">
        <v>2457</v>
      </c>
      <c r="O31" s="65">
        <f t="shared" si="1"/>
        <v>14074.156091787758</v>
      </c>
      <c r="P31" s="67">
        <f t="shared" si="2"/>
        <v>297.138526119403</v>
      </c>
    </row>
    <row r="32" spans="1:16" ht="12.75">
      <c r="A32" s="63" t="s">
        <v>51</v>
      </c>
      <c r="B32" s="42" t="s">
        <v>56</v>
      </c>
      <c r="C32" s="42">
        <v>1</v>
      </c>
      <c r="D32" s="35">
        <v>8</v>
      </c>
      <c r="E32" s="64">
        <v>18.75</v>
      </c>
      <c r="F32" s="35" t="s">
        <v>39</v>
      </c>
      <c r="G32" s="35" t="s">
        <v>40</v>
      </c>
      <c r="H32" s="35" t="s">
        <v>40</v>
      </c>
      <c r="I32" s="35" t="s">
        <v>45</v>
      </c>
      <c r="J32" s="42">
        <v>60</v>
      </c>
      <c r="K32" s="65">
        <v>126.13636363636364</v>
      </c>
      <c r="L32" s="42">
        <v>341</v>
      </c>
      <c r="M32" s="66">
        <f t="shared" si="0"/>
        <v>48.070484581497794</v>
      </c>
      <c r="N32" s="42">
        <v>2094</v>
      </c>
      <c r="O32" s="65">
        <f t="shared" si="1"/>
        <v>10715.376211453744</v>
      </c>
      <c r="P32" s="67">
        <f t="shared" si="2"/>
        <v>222.90967741935484</v>
      </c>
    </row>
    <row r="33" spans="1:16" ht="12.75">
      <c r="A33" s="63" t="s">
        <v>51</v>
      </c>
      <c r="B33" s="42" t="s">
        <v>59</v>
      </c>
      <c r="C33" s="42">
        <v>1</v>
      </c>
      <c r="D33" s="35">
        <v>9</v>
      </c>
      <c r="E33" s="64">
        <v>17.25</v>
      </c>
      <c r="F33" s="35" t="s">
        <v>39</v>
      </c>
      <c r="G33" s="35" t="s">
        <v>40</v>
      </c>
      <c r="H33" s="35" t="s">
        <v>45</v>
      </c>
      <c r="I33" s="35" t="s">
        <v>46</v>
      </c>
      <c r="J33" s="42">
        <v>50</v>
      </c>
      <c r="K33" s="65">
        <v>130.5681818181818</v>
      </c>
      <c r="L33" s="42">
        <v>329</v>
      </c>
      <c r="M33" s="66">
        <f t="shared" si="0"/>
        <v>46.37885462555066</v>
      </c>
      <c r="N33" s="42">
        <v>2261</v>
      </c>
      <c r="O33" s="65">
        <f t="shared" si="1"/>
        <v>12576.027580923193</v>
      </c>
      <c r="P33" s="67">
        <f t="shared" si="2"/>
        <v>271.1586493987049</v>
      </c>
    </row>
    <row r="34" spans="1:16" ht="12.75">
      <c r="A34" s="63" t="s">
        <v>51</v>
      </c>
      <c r="B34" s="42" t="s">
        <v>55</v>
      </c>
      <c r="C34" s="42">
        <v>2</v>
      </c>
      <c r="D34" s="35">
        <v>10</v>
      </c>
      <c r="E34" s="64">
        <v>18.58</v>
      </c>
      <c r="F34" s="35" t="s">
        <v>39</v>
      </c>
      <c r="G34" s="35" t="s">
        <v>40</v>
      </c>
      <c r="H34" s="35" t="s">
        <v>45</v>
      </c>
      <c r="I34" s="35" t="s">
        <v>46</v>
      </c>
      <c r="J34" s="42">
        <v>90</v>
      </c>
      <c r="K34" s="65">
        <v>203.29545454545453</v>
      </c>
      <c r="L34" s="42">
        <v>326</v>
      </c>
      <c r="M34" s="66">
        <f t="shared" si="0"/>
        <v>45.95594713656388</v>
      </c>
      <c r="N34" s="42">
        <v>2425</v>
      </c>
      <c r="O34" s="65">
        <f t="shared" si="1"/>
        <v>12522.702161862266</v>
      </c>
      <c r="P34" s="67">
        <f t="shared" si="2"/>
        <v>272.49361491015475</v>
      </c>
    </row>
    <row r="35" spans="1:16" ht="12.75">
      <c r="A35" s="63" t="s">
        <v>51</v>
      </c>
      <c r="B35" s="42" t="s">
        <v>58</v>
      </c>
      <c r="C35" s="42">
        <v>3</v>
      </c>
      <c r="D35" s="35">
        <v>11</v>
      </c>
      <c r="E35" s="64">
        <v>17.5</v>
      </c>
      <c r="F35" s="35" t="s">
        <v>39</v>
      </c>
      <c r="G35" s="35" t="s">
        <v>40</v>
      </c>
      <c r="H35" s="35" t="s">
        <v>40</v>
      </c>
      <c r="I35" s="35" t="s">
        <v>50</v>
      </c>
      <c r="J35" s="42">
        <v>40</v>
      </c>
      <c r="K35" s="65">
        <v>81.93181818181819</v>
      </c>
      <c r="L35" s="42">
        <v>331</v>
      </c>
      <c r="M35" s="66">
        <f t="shared" si="0"/>
        <v>46.66079295154185</v>
      </c>
      <c r="N35" s="42">
        <v>3172</v>
      </c>
      <c r="O35" s="65">
        <f t="shared" si="1"/>
        <v>17391.103838892384</v>
      </c>
      <c r="P35" s="67">
        <f t="shared" si="2"/>
        <v>372.71342252913246</v>
      </c>
    </row>
    <row r="36" spans="1:16" ht="12.75">
      <c r="A36" s="63" t="s">
        <v>51</v>
      </c>
      <c r="B36" s="42" t="s">
        <v>55</v>
      </c>
      <c r="C36" s="42">
        <v>4</v>
      </c>
      <c r="D36" s="35">
        <v>12</v>
      </c>
      <c r="E36" s="64">
        <v>17.67</v>
      </c>
      <c r="F36" s="35" t="s">
        <v>39</v>
      </c>
      <c r="G36" s="35" t="s">
        <v>40</v>
      </c>
      <c r="H36" s="35" t="s">
        <v>40</v>
      </c>
      <c r="I36" s="35" t="s">
        <v>46</v>
      </c>
      <c r="J36" s="42">
        <v>40</v>
      </c>
      <c r="K36" s="65">
        <v>102.84090909090908</v>
      </c>
      <c r="L36" s="42">
        <v>331</v>
      </c>
      <c r="M36" s="66">
        <f t="shared" si="0"/>
        <v>46.66079295154185</v>
      </c>
      <c r="N36" s="42">
        <v>2674</v>
      </c>
      <c r="O36" s="65">
        <f t="shared" si="1"/>
        <v>14519.674203271428</v>
      </c>
      <c r="P36" s="67">
        <f t="shared" si="2"/>
        <v>311.17504193189336</v>
      </c>
    </row>
    <row r="37" spans="1:16" ht="12.75">
      <c r="A37" s="63" t="s">
        <v>51</v>
      </c>
      <c r="B37" s="42" t="s">
        <v>57</v>
      </c>
      <c r="C37" s="42">
        <v>4</v>
      </c>
      <c r="D37" s="35">
        <v>13</v>
      </c>
      <c r="E37" s="64">
        <v>17.42</v>
      </c>
      <c r="F37" s="35" t="s">
        <v>39</v>
      </c>
      <c r="G37" s="35" t="s">
        <v>40</v>
      </c>
      <c r="H37" s="35" t="s">
        <v>40</v>
      </c>
      <c r="I37" s="35" t="s">
        <v>45</v>
      </c>
      <c r="J37" s="42">
        <v>50</v>
      </c>
      <c r="K37" s="65">
        <v>107.95454545454545</v>
      </c>
      <c r="L37" s="42">
        <v>345</v>
      </c>
      <c r="M37" s="66">
        <f t="shared" si="0"/>
        <v>48.63436123348018</v>
      </c>
      <c r="N37" s="42">
        <v>3018</v>
      </c>
      <c r="O37" s="65">
        <f t="shared" si="1"/>
        <v>16622.758791606182</v>
      </c>
      <c r="P37" s="67">
        <f t="shared" si="2"/>
        <v>341.7904208056706</v>
      </c>
    </row>
    <row r="38" spans="1:16" ht="12.75">
      <c r="A38" s="63" t="s">
        <v>51</v>
      </c>
      <c r="B38" s="42" t="s">
        <v>55</v>
      </c>
      <c r="C38" s="42">
        <v>3</v>
      </c>
      <c r="D38" s="35">
        <v>14</v>
      </c>
      <c r="E38" s="64">
        <v>16.83</v>
      </c>
      <c r="F38" s="35" t="s">
        <v>39</v>
      </c>
      <c r="G38" s="35" t="s">
        <v>40</v>
      </c>
      <c r="H38" s="35" t="s">
        <v>40</v>
      </c>
      <c r="I38" s="35" t="s">
        <v>46</v>
      </c>
      <c r="J38" s="42">
        <v>50</v>
      </c>
      <c r="K38" s="65">
        <v>121.02272727272727</v>
      </c>
      <c r="L38" s="42">
        <v>330</v>
      </c>
      <c r="M38" s="66">
        <f t="shared" si="0"/>
        <v>46.519823788546255</v>
      </c>
      <c r="N38" s="42">
        <v>2933</v>
      </c>
      <c r="O38" s="65">
        <f t="shared" si="1"/>
        <v>16720.91215340762</v>
      </c>
      <c r="P38" s="67">
        <f t="shared" si="2"/>
        <v>359.4362745098039</v>
      </c>
    </row>
    <row r="39" spans="1:16" ht="12.75">
      <c r="A39" s="63" t="s">
        <v>51</v>
      </c>
      <c r="B39" s="42" t="s">
        <v>59</v>
      </c>
      <c r="C39" s="42">
        <v>2</v>
      </c>
      <c r="D39" s="35">
        <v>15</v>
      </c>
      <c r="E39" s="64">
        <v>15.17</v>
      </c>
      <c r="F39" s="35" t="s">
        <v>39</v>
      </c>
      <c r="G39" s="35" t="s">
        <v>52</v>
      </c>
      <c r="H39" s="35" t="s">
        <v>40</v>
      </c>
      <c r="I39" s="35" t="s">
        <v>45</v>
      </c>
      <c r="J39" s="42">
        <v>40</v>
      </c>
      <c r="K39" s="65">
        <v>88.18181818181819</v>
      </c>
      <c r="L39" s="42">
        <v>324</v>
      </c>
      <c r="M39" s="66">
        <f t="shared" si="0"/>
        <v>45.67400881057269</v>
      </c>
      <c r="N39" s="42">
        <v>2467</v>
      </c>
      <c r="O39" s="65">
        <f t="shared" si="1"/>
        <v>15603.268681811716</v>
      </c>
      <c r="P39" s="67">
        <f t="shared" si="2"/>
        <v>341.6224913938329</v>
      </c>
    </row>
    <row r="40" spans="1:16" ht="12.75">
      <c r="A40" s="63" t="s">
        <v>51</v>
      </c>
      <c r="B40" s="42" t="s">
        <v>57</v>
      </c>
      <c r="C40" s="42">
        <v>1</v>
      </c>
      <c r="D40" s="35">
        <v>16</v>
      </c>
      <c r="E40" s="64">
        <v>19.83</v>
      </c>
      <c r="F40" s="35" t="s">
        <v>39</v>
      </c>
      <c r="G40" s="35" t="s">
        <v>40</v>
      </c>
      <c r="H40" s="35" t="s">
        <v>40</v>
      </c>
      <c r="I40" s="35" t="s">
        <v>45</v>
      </c>
      <c r="J40" s="42">
        <v>60</v>
      </c>
      <c r="K40" s="65">
        <v>126.13636363636364</v>
      </c>
      <c r="L40" s="42">
        <v>330</v>
      </c>
      <c r="M40" s="66">
        <f t="shared" si="0"/>
        <v>46.519823788546255</v>
      </c>
      <c r="N40" s="42">
        <v>2601</v>
      </c>
      <c r="O40" s="65">
        <f t="shared" si="1"/>
        <v>12584.896732357196</v>
      </c>
      <c r="P40" s="67">
        <f t="shared" si="2"/>
        <v>270.52760968229956</v>
      </c>
    </row>
    <row r="41" spans="1:16" ht="12.75">
      <c r="A41" s="63" t="s">
        <v>51</v>
      </c>
      <c r="B41" s="42" t="s">
        <v>58</v>
      </c>
      <c r="C41" s="42">
        <v>1</v>
      </c>
      <c r="D41" s="35">
        <v>17</v>
      </c>
      <c r="E41" s="64">
        <v>17.25</v>
      </c>
      <c r="F41" s="35" t="s">
        <v>39</v>
      </c>
      <c r="G41" s="35" t="s">
        <v>40</v>
      </c>
      <c r="H41" s="35" t="s">
        <v>40</v>
      </c>
      <c r="I41" s="35" t="s">
        <v>46</v>
      </c>
      <c r="J41" s="42">
        <v>40</v>
      </c>
      <c r="K41" s="65">
        <v>102.84090909090908</v>
      </c>
      <c r="L41" s="42">
        <v>332</v>
      </c>
      <c r="M41" s="66">
        <f t="shared" si="0"/>
        <v>46.801762114537446</v>
      </c>
      <c r="N41" s="42">
        <v>2098</v>
      </c>
      <c r="O41" s="65">
        <f t="shared" si="1"/>
        <v>11669.396667305115</v>
      </c>
      <c r="P41" s="67">
        <f t="shared" si="2"/>
        <v>249.33669460450497</v>
      </c>
    </row>
    <row r="42" spans="1:16" ht="12.75">
      <c r="A42" s="63" t="s">
        <v>51</v>
      </c>
      <c r="B42" s="42" t="s">
        <v>57</v>
      </c>
      <c r="C42" s="42">
        <v>2</v>
      </c>
      <c r="D42" s="35">
        <v>18</v>
      </c>
      <c r="E42" s="64">
        <v>17.25</v>
      </c>
      <c r="F42" s="35" t="s">
        <v>53</v>
      </c>
      <c r="G42" s="35" t="s">
        <v>40</v>
      </c>
      <c r="H42" s="35" t="s">
        <v>40</v>
      </c>
      <c r="I42" s="35" t="s">
        <v>45</v>
      </c>
      <c r="J42" s="42">
        <v>50</v>
      </c>
      <c r="K42" s="65">
        <v>107.95454545454545</v>
      </c>
      <c r="L42" s="42">
        <v>320</v>
      </c>
      <c r="M42" s="66">
        <f t="shared" si="0"/>
        <v>45.11013215859031</v>
      </c>
      <c r="N42" s="42">
        <v>2182</v>
      </c>
      <c r="O42" s="65">
        <f t="shared" si="1"/>
        <v>12136.617506224862</v>
      </c>
      <c r="P42" s="67">
        <f t="shared" si="2"/>
        <v>269.0441576086957</v>
      </c>
    </row>
    <row r="43" spans="1:16" ht="12.75">
      <c r="A43" s="63" t="s">
        <v>51</v>
      </c>
      <c r="B43" s="42" t="s">
        <v>56</v>
      </c>
      <c r="C43" s="42">
        <v>3</v>
      </c>
      <c r="D43" s="35">
        <v>19</v>
      </c>
      <c r="E43" s="64">
        <v>16.08</v>
      </c>
      <c r="F43" s="35" t="s">
        <v>39</v>
      </c>
      <c r="G43" s="35" t="s">
        <v>40</v>
      </c>
      <c r="H43" s="35" t="s">
        <v>40</v>
      </c>
      <c r="I43" s="35" t="s">
        <v>45</v>
      </c>
      <c r="J43" s="42">
        <v>40</v>
      </c>
      <c r="K43" s="65">
        <v>89.77272727272727</v>
      </c>
      <c r="L43" s="42">
        <v>300</v>
      </c>
      <c r="M43" s="66">
        <f t="shared" si="0"/>
        <v>42.290748898678416</v>
      </c>
      <c r="N43" s="42">
        <v>2112</v>
      </c>
      <c r="O43" s="65">
        <f t="shared" si="1"/>
        <v>12602.011966598726</v>
      </c>
      <c r="P43" s="67">
        <f t="shared" si="2"/>
        <v>297.9850746268657</v>
      </c>
    </row>
    <row r="44" spans="1:16" ht="12.75">
      <c r="A44" s="83" t="s">
        <v>51</v>
      </c>
      <c r="B44" s="84" t="s">
        <v>59</v>
      </c>
      <c r="C44" s="84">
        <v>4</v>
      </c>
      <c r="D44" s="85">
        <v>20</v>
      </c>
      <c r="E44" s="86">
        <v>19</v>
      </c>
      <c r="F44" s="85" t="s">
        <v>54</v>
      </c>
      <c r="G44" s="85" t="s">
        <v>52</v>
      </c>
      <c r="H44" s="85" t="s">
        <v>40</v>
      </c>
      <c r="I44" s="85" t="s">
        <v>46</v>
      </c>
      <c r="J44" s="84">
        <v>70</v>
      </c>
      <c r="K44" s="87">
        <v>155.79545454545453</v>
      </c>
      <c r="L44" s="84">
        <v>328</v>
      </c>
      <c r="M44" s="88">
        <f t="shared" si="0"/>
        <v>46.23788546255506</v>
      </c>
      <c r="N44" s="84">
        <v>2512</v>
      </c>
      <c r="O44" s="87">
        <f t="shared" si="1"/>
        <v>12685.221423603061</v>
      </c>
      <c r="P44" s="89">
        <f t="shared" si="2"/>
        <v>274.34691912708604</v>
      </c>
    </row>
    <row r="45" spans="1:16" s="82" customFormat="1" ht="12.75">
      <c r="A45" s="80" t="s">
        <v>51</v>
      </c>
      <c r="B45" s="42" t="s">
        <v>60</v>
      </c>
      <c r="C45" s="42">
        <v>1</v>
      </c>
      <c r="D45" s="42">
        <v>1</v>
      </c>
      <c r="E45" s="64">
        <v>85.5</v>
      </c>
      <c r="F45" s="35" t="s">
        <v>39</v>
      </c>
      <c r="G45" s="42">
        <v>1</v>
      </c>
      <c r="H45" s="42">
        <v>5</v>
      </c>
      <c r="I45" s="42">
        <v>10</v>
      </c>
      <c r="J45" s="42">
        <v>30</v>
      </c>
      <c r="K45" s="65">
        <v>94.20454545454545</v>
      </c>
      <c r="L45" s="42">
        <v>344</v>
      </c>
      <c r="M45" s="65">
        <f aca="true" t="shared" si="3" ref="M45:M76">L45/454*64</f>
        <v>48.49339207048458</v>
      </c>
      <c r="N45" s="42">
        <v>3055</v>
      </c>
      <c r="O45" s="65">
        <f>N45/454/E45*43560</f>
        <v>3428.286575469511</v>
      </c>
      <c r="P45" s="75">
        <f aca="true" t="shared" si="4" ref="P45:P76">O45/M45</f>
        <v>70.69595318237454</v>
      </c>
    </row>
    <row r="46" spans="1:16" s="82" customFormat="1" ht="12.75">
      <c r="A46" s="80" t="s">
        <v>51</v>
      </c>
      <c r="B46" s="42" t="s">
        <v>61</v>
      </c>
      <c r="C46" s="42">
        <v>1</v>
      </c>
      <c r="D46" s="42">
        <v>2</v>
      </c>
      <c r="E46" s="64">
        <v>79.11</v>
      </c>
      <c r="F46" s="35" t="s">
        <v>39</v>
      </c>
      <c r="G46" s="42">
        <v>2</v>
      </c>
      <c r="H46" s="42">
        <v>1</v>
      </c>
      <c r="I46" s="42">
        <v>1</v>
      </c>
      <c r="J46" s="42">
        <v>20</v>
      </c>
      <c r="K46" s="65">
        <v>44.54545454545455</v>
      </c>
      <c r="L46" s="42">
        <v>345</v>
      </c>
      <c r="M46" s="65">
        <f t="shared" si="3"/>
        <v>48.63436123348018</v>
      </c>
      <c r="N46" s="42">
        <v>3071</v>
      </c>
      <c r="O46" s="65">
        <f>N46/454/E46*43560</f>
        <v>3724.606957245168</v>
      </c>
      <c r="P46" s="75">
        <f t="shared" si="4"/>
        <v>76.58385682016785</v>
      </c>
    </row>
    <row r="47" spans="1:16" s="82" customFormat="1" ht="12.75">
      <c r="A47" s="80" t="s">
        <v>51</v>
      </c>
      <c r="B47" s="42" t="s">
        <v>61</v>
      </c>
      <c r="C47" s="42">
        <v>2</v>
      </c>
      <c r="D47" s="42">
        <v>3</v>
      </c>
      <c r="E47" s="64">
        <v>78.39</v>
      </c>
      <c r="F47" s="35" t="s">
        <v>39</v>
      </c>
      <c r="G47" s="42">
        <v>1</v>
      </c>
      <c r="H47" s="42">
        <v>1</v>
      </c>
      <c r="I47" s="42">
        <v>1</v>
      </c>
      <c r="J47" s="42">
        <v>20</v>
      </c>
      <c r="K47" s="65">
        <v>42.95454545454545</v>
      </c>
      <c r="L47" s="42">
        <v>357</v>
      </c>
      <c r="M47" s="65">
        <f t="shared" si="3"/>
        <v>50.32599118942731</v>
      </c>
      <c r="N47" s="42">
        <v>3336</v>
      </c>
      <c r="O47" s="65">
        <f>N47/454/E47*43560</f>
        <v>4083.169378455065</v>
      </c>
      <c r="P47" s="75">
        <f t="shared" si="4"/>
        <v>81.13440554178044</v>
      </c>
    </row>
    <row r="48" spans="1:16" s="82" customFormat="1" ht="12.75">
      <c r="A48" s="80" t="s">
        <v>51</v>
      </c>
      <c r="B48" s="42" t="s">
        <v>62</v>
      </c>
      <c r="C48" s="42">
        <v>2</v>
      </c>
      <c r="D48" s="42">
        <v>4</v>
      </c>
      <c r="E48" s="64">
        <v>81</v>
      </c>
      <c r="F48" s="35" t="s">
        <v>39</v>
      </c>
      <c r="G48" s="42">
        <v>1</v>
      </c>
      <c r="H48" s="42">
        <v>1</v>
      </c>
      <c r="I48" s="42">
        <v>1</v>
      </c>
      <c r="J48" s="42">
        <v>10</v>
      </c>
      <c r="K48" s="65">
        <v>24.772727272727273</v>
      </c>
      <c r="L48" s="42">
        <v>354</v>
      </c>
      <c r="M48" s="65">
        <f t="shared" si="3"/>
        <v>49.903083700440526</v>
      </c>
      <c r="N48" s="42">
        <v>3187</v>
      </c>
      <c r="O48" s="65">
        <f>N48/454/E48*43560</f>
        <v>3775.1052373959865</v>
      </c>
      <c r="P48" s="75">
        <f t="shared" si="4"/>
        <v>75.6487366603892</v>
      </c>
    </row>
    <row r="49" spans="1:16" s="82" customFormat="1" ht="12.75">
      <c r="A49" s="80" t="s">
        <v>51</v>
      </c>
      <c r="B49" s="42" t="s">
        <v>63</v>
      </c>
      <c r="C49" s="42">
        <v>3</v>
      </c>
      <c r="D49" s="42">
        <v>5</v>
      </c>
      <c r="E49" s="64">
        <v>74.25</v>
      </c>
      <c r="F49" s="35" t="s">
        <v>39</v>
      </c>
      <c r="G49" s="42">
        <v>1</v>
      </c>
      <c r="H49" s="42">
        <v>5</v>
      </c>
      <c r="I49" s="42">
        <v>5</v>
      </c>
      <c r="J49" s="42">
        <v>10</v>
      </c>
      <c r="K49" s="65">
        <v>44.77272727272727</v>
      </c>
      <c r="L49" s="42">
        <v>350</v>
      </c>
      <c r="M49" s="65">
        <f t="shared" si="3"/>
        <v>49.33920704845815</v>
      </c>
      <c r="N49" s="42">
        <v>2863</v>
      </c>
      <c r="O49" s="65">
        <f>N49/454/E49*43560</f>
        <v>3699.618208516887</v>
      </c>
      <c r="P49" s="75">
        <f t="shared" si="4"/>
        <v>74.98333333333333</v>
      </c>
    </row>
    <row r="50" spans="1:16" s="82" customFormat="1" ht="12.75">
      <c r="A50" s="80" t="s">
        <v>51</v>
      </c>
      <c r="B50" s="42" t="s">
        <v>64</v>
      </c>
      <c r="C50" s="42">
        <v>3</v>
      </c>
      <c r="D50" s="42">
        <v>6</v>
      </c>
      <c r="E50" s="64">
        <v>76.86</v>
      </c>
      <c r="F50" s="35" t="s">
        <v>39</v>
      </c>
      <c r="G50" s="42">
        <v>2</v>
      </c>
      <c r="H50" s="42">
        <v>1</v>
      </c>
      <c r="I50" s="42">
        <v>1</v>
      </c>
      <c r="J50" s="42">
        <v>30</v>
      </c>
      <c r="K50" s="65">
        <v>62.727272727272734</v>
      </c>
      <c r="L50" s="42">
        <v>351</v>
      </c>
      <c r="M50" s="65">
        <f t="shared" si="3"/>
        <v>49.480176211453745</v>
      </c>
      <c r="N50" s="42">
        <v>3130</v>
      </c>
      <c r="O50" s="65">
        <f>N50/454/E50*43560</f>
        <v>3907.292967017095</v>
      </c>
      <c r="P50" s="75">
        <f t="shared" si="4"/>
        <v>78.9668361389673</v>
      </c>
    </row>
    <row r="51" spans="1:16" s="82" customFormat="1" ht="12.75">
      <c r="A51" s="80" t="s">
        <v>51</v>
      </c>
      <c r="B51" s="42" t="s">
        <v>62</v>
      </c>
      <c r="C51" s="42">
        <v>4</v>
      </c>
      <c r="D51" s="42">
        <v>7</v>
      </c>
      <c r="E51" s="64">
        <v>79.11</v>
      </c>
      <c r="F51" s="35" t="s">
        <v>39</v>
      </c>
      <c r="G51" s="42">
        <v>2</v>
      </c>
      <c r="H51" s="42">
        <v>1</v>
      </c>
      <c r="I51" s="42">
        <v>1</v>
      </c>
      <c r="J51" s="42">
        <v>20</v>
      </c>
      <c r="K51" s="65">
        <v>44.54545454545455</v>
      </c>
      <c r="L51" s="42">
        <v>347</v>
      </c>
      <c r="M51" s="65">
        <f t="shared" si="3"/>
        <v>48.91629955947136</v>
      </c>
      <c r="N51" s="42">
        <v>3134</v>
      </c>
      <c r="O51" s="65">
        <f>N51/454/E51*43560</f>
        <v>3801.01537089103</v>
      </c>
      <c r="P51" s="75">
        <f t="shared" si="4"/>
        <v>77.70447489123414</v>
      </c>
    </row>
    <row r="52" spans="1:16" s="82" customFormat="1" ht="12.75">
      <c r="A52" s="80" t="s">
        <v>51</v>
      </c>
      <c r="B52" s="42" t="s">
        <v>65</v>
      </c>
      <c r="C52" s="42">
        <v>4</v>
      </c>
      <c r="D52" s="42">
        <v>8</v>
      </c>
      <c r="E52" s="64">
        <v>78.39</v>
      </c>
      <c r="F52" s="35" t="s">
        <v>39</v>
      </c>
      <c r="G52" s="42">
        <v>1</v>
      </c>
      <c r="H52" s="42">
        <v>1</v>
      </c>
      <c r="I52" s="42">
        <v>5</v>
      </c>
      <c r="J52" s="42">
        <v>20</v>
      </c>
      <c r="K52" s="65">
        <v>53.40909090909091</v>
      </c>
      <c r="L52" s="42">
        <v>351</v>
      </c>
      <c r="M52" s="65">
        <f t="shared" si="3"/>
        <v>49.480176211453745</v>
      </c>
      <c r="N52" s="42">
        <v>2822</v>
      </c>
      <c r="O52" s="65">
        <f>N52/454/E52*43560</f>
        <v>3454.0479574341102</v>
      </c>
      <c r="P52" s="75">
        <f t="shared" si="4"/>
        <v>69.80670284344222</v>
      </c>
    </row>
    <row r="53" spans="1:16" s="82" customFormat="1" ht="12.75">
      <c r="A53" s="80" t="s">
        <v>51</v>
      </c>
      <c r="B53" s="42" t="s">
        <v>64</v>
      </c>
      <c r="C53" s="42">
        <v>4</v>
      </c>
      <c r="D53" s="42">
        <v>9</v>
      </c>
      <c r="E53" s="64">
        <v>87.39</v>
      </c>
      <c r="F53" s="35" t="s">
        <v>39</v>
      </c>
      <c r="G53" s="42">
        <v>2</v>
      </c>
      <c r="H53" s="42">
        <v>1</v>
      </c>
      <c r="I53" s="42">
        <v>1</v>
      </c>
      <c r="J53" s="42">
        <v>30</v>
      </c>
      <c r="K53" s="65">
        <v>62.727272727272734</v>
      </c>
      <c r="L53" s="42">
        <v>357</v>
      </c>
      <c r="M53" s="65">
        <f t="shared" si="3"/>
        <v>50.32599118942731</v>
      </c>
      <c r="N53" s="42">
        <v>2876</v>
      </c>
      <c r="O53" s="65">
        <f>N53/454/E53*43560</f>
        <v>3157.6148845143525</v>
      </c>
      <c r="P53" s="75">
        <f t="shared" si="4"/>
        <v>62.743222932839465</v>
      </c>
    </row>
    <row r="54" spans="1:16" s="82" customFormat="1" ht="12.75">
      <c r="A54" s="80" t="s">
        <v>51</v>
      </c>
      <c r="B54" s="42" t="s">
        <v>63</v>
      </c>
      <c r="C54" s="42">
        <v>4</v>
      </c>
      <c r="D54" s="42">
        <v>10</v>
      </c>
      <c r="E54" s="64">
        <v>68.985</v>
      </c>
      <c r="F54" s="35" t="s">
        <v>39</v>
      </c>
      <c r="G54" s="42">
        <v>1</v>
      </c>
      <c r="H54" s="42">
        <v>1</v>
      </c>
      <c r="I54" s="42">
        <v>2</v>
      </c>
      <c r="J54" s="42">
        <v>10</v>
      </c>
      <c r="K54" s="65">
        <v>27.386363636363637</v>
      </c>
      <c r="L54" s="42">
        <v>353</v>
      </c>
      <c r="M54" s="65">
        <f t="shared" si="3"/>
        <v>49.76211453744494</v>
      </c>
      <c r="N54" s="42">
        <v>2385</v>
      </c>
      <c r="O54" s="65">
        <f>N54/454/E54*43560</f>
        <v>3317.154754002259</v>
      </c>
      <c r="P54" s="75">
        <f t="shared" si="4"/>
        <v>66.66024514505247</v>
      </c>
    </row>
    <row r="55" spans="1:16" s="82" customFormat="1" ht="12.75">
      <c r="A55" s="80" t="s">
        <v>51</v>
      </c>
      <c r="B55" s="42" t="s">
        <v>60</v>
      </c>
      <c r="C55" s="42">
        <v>3</v>
      </c>
      <c r="D55" s="42">
        <v>11</v>
      </c>
      <c r="E55" s="64">
        <v>81</v>
      </c>
      <c r="F55" s="35" t="s">
        <v>39</v>
      </c>
      <c r="G55" s="42">
        <v>5</v>
      </c>
      <c r="H55" s="42">
        <v>5</v>
      </c>
      <c r="I55" s="42">
        <v>1</v>
      </c>
      <c r="J55" s="42">
        <v>30</v>
      </c>
      <c r="K55" s="65">
        <v>77.04545454545455</v>
      </c>
      <c r="L55" s="42">
        <v>346</v>
      </c>
      <c r="M55" s="65">
        <f t="shared" si="3"/>
        <v>48.77533039647577</v>
      </c>
      <c r="N55" s="42">
        <v>3009</v>
      </c>
      <c r="O55" s="65">
        <f>N55/454/E55*43560</f>
        <v>3564.258443465492</v>
      </c>
      <c r="P55" s="75">
        <f t="shared" si="4"/>
        <v>73.07502408477842</v>
      </c>
    </row>
    <row r="56" spans="1:16" s="82" customFormat="1" ht="12.75">
      <c r="A56" s="80" t="s">
        <v>51</v>
      </c>
      <c r="B56" s="42" t="s">
        <v>66</v>
      </c>
      <c r="C56" s="42">
        <v>3</v>
      </c>
      <c r="D56" s="42">
        <v>12</v>
      </c>
      <c r="E56" s="64">
        <v>77.985</v>
      </c>
      <c r="F56" s="35" t="s">
        <v>39</v>
      </c>
      <c r="G56" s="42">
        <v>1</v>
      </c>
      <c r="H56" s="42">
        <v>1</v>
      </c>
      <c r="I56" s="42">
        <v>5</v>
      </c>
      <c r="J56" s="42">
        <v>30</v>
      </c>
      <c r="K56" s="65">
        <v>71.5909090909091</v>
      </c>
      <c r="L56" s="42">
        <v>357</v>
      </c>
      <c r="M56" s="65">
        <f t="shared" si="3"/>
        <v>50.32599118942731</v>
      </c>
      <c r="N56" s="42">
        <v>2971</v>
      </c>
      <c r="O56" s="65">
        <f>N56/454/E56*43560</f>
        <v>3655.304773113772</v>
      </c>
      <c r="P56" s="75">
        <f t="shared" si="4"/>
        <v>72.63254407360174</v>
      </c>
    </row>
    <row r="57" spans="1:16" s="82" customFormat="1" ht="12.75">
      <c r="A57" s="80" t="s">
        <v>51</v>
      </c>
      <c r="B57" s="42" t="s">
        <v>64</v>
      </c>
      <c r="C57" s="42">
        <v>2</v>
      </c>
      <c r="D57" s="42">
        <v>13</v>
      </c>
      <c r="E57" s="64">
        <v>80.235</v>
      </c>
      <c r="F57" s="35" t="s">
        <v>39</v>
      </c>
      <c r="G57" s="42">
        <v>0</v>
      </c>
      <c r="H57" s="42">
        <v>1</v>
      </c>
      <c r="I57" s="42">
        <v>5</v>
      </c>
      <c r="J57" s="42">
        <v>10</v>
      </c>
      <c r="K57" s="65">
        <v>33.63636363636363</v>
      </c>
      <c r="L57" s="42">
        <v>358</v>
      </c>
      <c r="M57" s="65">
        <f t="shared" si="3"/>
        <v>50.46696035242291</v>
      </c>
      <c r="N57" s="42">
        <v>2965</v>
      </c>
      <c r="O57" s="65">
        <f>N57/454/E57*43560</f>
        <v>3545.6254740686013</v>
      </c>
      <c r="P57" s="75">
        <f t="shared" si="4"/>
        <v>70.25637068903391</v>
      </c>
    </row>
    <row r="58" spans="1:16" s="82" customFormat="1" ht="12.75">
      <c r="A58" s="80" t="s">
        <v>51</v>
      </c>
      <c r="B58" s="42" t="s">
        <v>66</v>
      </c>
      <c r="C58" s="42">
        <v>2</v>
      </c>
      <c r="D58" s="42">
        <v>14</v>
      </c>
      <c r="E58" s="64">
        <v>76.5</v>
      </c>
      <c r="F58" s="35" t="s">
        <v>39</v>
      </c>
      <c r="G58" s="42">
        <v>1</v>
      </c>
      <c r="H58" s="42">
        <v>1</v>
      </c>
      <c r="I58" s="42">
        <v>2</v>
      </c>
      <c r="J58" s="42">
        <v>20</v>
      </c>
      <c r="K58" s="65">
        <v>45.56818181818182</v>
      </c>
      <c r="L58" s="42">
        <v>346</v>
      </c>
      <c r="M58" s="65">
        <f t="shared" si="3"/>
        <v>48.77533039647577</v>
      </c>
      <c r="N58" s="42">
        <v>2687</v>
      </c>
      <c r="O58" s="65">
        <f>N58/454/E58*43560</f>
        <v>3370.0647836227004</v>
      </c>
      <c r="P58" s="75">
        <f t="shared" si="4"/>
        <v>69.09363311798708</v>
      </c>
    </row>
    <row r="59" spans="1:16" s="82" customFormat="1" ht="12.75">
      <c r="A59" s="80" t="s">
        <v>51</v>
      </c>
      <c r="B59" s="42" t="s">
        <v>67</v>
      </c>
      <c r="C59" s="42">
        <v>1</v>
      </c>
      <c r="D59" s="42">
        <v>15</v>
      </c>
      <c r="E59" s="64">
        <v>75.735</v>
      </c>
      <c r="F59" s="35" t="s">
        <v>39</v>
      </c>
      <c r="G59" s="42">
        <v>1</v>
      </c>
      <c r="H59" s="42">
        <v>1</v>
      </c>
      <c r="I59" s="42">
        <v>5</v>
      </c>
      <c r="J59" s="42">
        <v>40</v>
      </c>
      <c r="K59" s="65">
        <v>89.77272727272727</v>
      </c>
      <c r="L59" s="42">
        <v>351</v>
      </c>
      <c r="M59" s="65">
        <f t="shared" si="3"/>
        <v>49.480176211453745</v>
      </c>
      <c r="N59" s="42">
        <v>2759</v>
      </c>
      <c r="O59" s="65">
        <f>N59/454/E59*43560</f>
        <v>3495.321182804987</v>
      </c>
      <c r="P59" s="75">
        <f t="shared" si="4"/>
        <v>70.6408394316891</v>
      </c>
    </row>
    <row r="60" spans="1:16" s="82" customFormat="1" ht="12.75">
      <c r="A60" s="80" t="s">
        <v>51</v>
      </c>
      <c r="B60" s="42" t="s">
        <v>64</v>
      </c>
      <c r="C60" s="42">
        <v>1</v>
      </c>
      <c r="D60" s="42">
        <v>16</v>
      </c>
      <c r="E60" s="64">
        <v>81</v>
      </c>
      <c r="F60" s="35" t="s">
        <v>39</v>
      </c>
      <c r="G60" s="42">
        <v>0</v>
      </c>
      <c r="H60" s="42">
        <v>1</v>
      </c>
      <c r="I60" s="42">
        <v>5</v>
      </c>
      <c r="J60" s="42">
        <v>40</v>
      </c>
      <c r="K60" s="65">
        <v>88.18181818181819</v>
      </c>
      <c r="L60" s="42">
        <v>346</v>
      </c>
      <c r="M60" s="65">
        <f t="shared" si="3"/>
        <v>48.77533039647577</v>
      </c>
      <c r="N60" s="42">
        <v>2648</v>
      </c>
      <c r="O60" s="65">
        <f>N60/454/E60*43560</f>
        <v>3136.642192853647</v>
      </c>
      <c r="P60" s="75">
        <f t="shared" si="4"/>
        <v>64.30796403339757</v>
      </c>
    </row>
    <row r="61" spans="1:16" s="82" customFormat="1" ht="12.75">
      <c r="A61" s="80" t="s">
        <v>51</v>
      </c>
      <c r="B61" s="42" t="s">
        <v>62</v>
      </c>
      <c r="C61" s="42">
        <v>1</v>
      </c>
      <c r="D61" s="42">
        <v>17</v>
      </c>
      <c r="E61" s="64">
        <v>75.375</v>
      </c>
      <c r="F61" s="35" t="s">
        <v>39</v>
      </c>
      <c r="G61" s="42">
        <v>0</v>
      </c>
      <c r="H61" s="42">
        <v>1</v>
      </c>
      <c r="I61" s="42">
        <v>2</v>
      </c>
      <c r="J61" s="42">
        <v>40</v>
      </c>
      <c r="K61" s="65">
        <v>80.3409090909091</v>
      </c>
      <c r="L61" s="42">
        <v>338</v>
      </c>
      <c r="M61" s="65">
        <f t="shared" si="3"/>
        <v>47.647577092511014</v>
      </c>
      <c r="N61" s="42">
        <v>2592</v>
      </c>
      <c r="O61" s="65">
        <f>N61/454/E61*43560</f>
        <v>3299.4358603458477</v>
      </c>
      <c r="P61" s="75">
        <f t="shared" si="4"/>
        <v>69.24666607789455</v>
      </c>
    </row>
    <row r="62" spans="1:16" s="82" customFormat="1" ht="12.75">
      <c r="A62" s="80" t="s">
        <v>51</v>
      </c>
      <c r="B62" s="42" t="s">
        <v>63</v>
      </c>
      <c r="C62" s="42">
        <v>1</v>
      </c>
      <c r="D62" s="42">
        <v>18</v>
      </c>
      <c r="E62" s="64">
        <v>73.89</v>
      </c>
      <c r="F62" s="35" t="s">
        <v>39</v>
      </c>
      <c r="G62" s="42">
        <v>1</v>
      </c>
      <c r="H62" s="42">
        <v>1</v>
      </c>
      <c r="I62" s="42">
        <v>10</v>
      </c>
      <c r="J62" s="42">
        <v>40</v>
      </c>
      <c r="K62" s="65">
        <v>102.84090909090908</v>
      </c>
      <c r="L62" s="42">
        <v>351</v>
      </c>
      <c r="M62" s="65">
        <f t="shared" si="3"/>
        <v>49.480176211453745</v>
      </c>
      <c r="N62" s="42">
        <v>2922</v>
      </c>
      <c r="O62" s="65">
        <f>N62/454/E62*43560</f>
        <v>3794.2554207558205</v>
      </c>
      <c r="P62" s="75">
        <f t="shared" si="4"/>
        <v>76.68233444725527</v>
      </c>
    </row>
    <row r="63" spans="1:16" s="82" customFormat="1" ht="12.75">
      <c r="A63" s="80" t="s">
        <v>51</v>
      </c>
      <c r="B63" s="42" t="s">
        <v>67</v>
      </c>
      <c r="C63" s="42">
        <v>2</v>
      </c>
      <c r="D63" s="42">
        <v>19</v>
      </c>
      <c r="E63" s="64">
        <v>90.36</v>
      </c>
      <c r="F63" s="35" t="s">
        <v>39</v>
      </c>
      <c r="G63" s="42">
        <v>0</v>
      </c>
      <c r="H63" s="42">
        <v>1</v>
      </c>
      <c r="I63" s="42">
        <v>2</v>
      </c>
      <c r="J63" s="42">
        <v>30</v>
      </c>
      <c r="K63" s="65">
        <v>62.15909090909091</v>
      </c>
      <c r="L63" s="42">
        <v>353</v>
      </c>
      <c r="M63" s="65">
        <f t="shared" si="3"/>
        <v>49.76211453744494</v>
      </c>
      <c r="N63" s="42">
        <v>3482</v>
      </c>
      <c r="O63" s="65">
        <f>N63/454/E63*43560</f>
        <v>3697.298910086526</v>
      </c>
      <c r="P63" s="75">
        <f t="shared" si="4"/>
        <v>74.29947349412548</v>
      </c>
    </row>
    <row r="64" spans="1:16" s="82" customFormat="1" ht="12.75">
      <c r="A64" s="80" t="s">
        <v>51</v>
      </c>
      <c r="B64" s="42" t="s">
        <v>63</v>
      </c>
      <c r="C64" s="42">
        <v>2</v>
      </c>
      <c r="D64" s="42">
        <v>20</v>
      </c>
      <c r="E64" s="64">
        <v>72.36</v>
      </c>
      <c r="F64" s="35" t="s">
        <v>39</v>
      </c>
      <c r="G64" s="42">
        <v>1</v>
      </c>
      <c r="H64" s="42">
        <v>1</v>
      </c>
      <c r="I64" s="42">
        <v>1</v>
      </c>
      <c r="J64" s="42">
        <v>30</v>
      </c>
      <c r="K64" s="65">
        <v>61.13636363636363</v>
      </c>
      <c r="L64" s="42">
        <v>347</v>
      </c>
      <c r="M64" s="65">
        <f t="shared" si="3"/>
        <v>48.91629955947136</v>
      </c>
      <c r="N64" s="42">
        <v>3234</v>
      </c>
      <c r="O64" s="65">
        <f>N64/454/E64*43560</f>
        <v>4288.184627523177</v>
      </c>
      <c r="P64" s="75">
        <f t="shared" si="4"/>
        <v>87.66371671899869</v>
      </c>
    </row>
    <row r="65" spans="1:16" s="82" customFormat="1" ht="12.75">
      <c r="A65" s="80" t="s">
        <v>51</v>
      </c>
      <c r="B65" s="42" t="s">
        <v>65</v>
      </c>
      <c r="C65" s="42">
        <v>3</v>
      </c>
      <c r="D65" s="42">
        <v>21</v>
      </c>
      <c r="E65" s="64">
        <v>79.11</v>
      </c>
      <c r="F65" s="35" t="s">
        <v>39</v>
      </c>
      <c r="G65" s="42">
        <v>1</v>
      </c>
      <c r="H65" s="42">
        <v>1</v>
      </c>
      <c r="I65" s="42">
        <v>5</v>
      </c>
      <c r="J65" s="42">
        <v>40</v>
      </c>
      <c r="K65" s="65">
        <v>89.77272727272727</v>
      </c>
      <c r="L65" s="42">
        <v>353</v>
      </c>
      <c r="M65" s="65">
        <f t="shared" si="3"/>
        <v>49.76211453744494</v>
      </c>
      <c r="N65" s="42">
        <v>3012</v>
      </c>
      <c r="O65" s="65">
        <f>N65/454/E65*43560</f>
        <v>3653.0498714498353</v>
      </c>
      <c r="P65" s="75">
        <f t="shared" si="4"/>
        <v>73.41026211217357</v>
      </c>
    </row>
    <row r="66" spans="1:16" s="82" customFormat="1" ht="12.75">
      <c r="A66" s="80" t="s">
        <v>51</v>
      </c>
      <c r="B66" s="42" t="s">
        <v>61</v>
      </c>
      <c r="C66" s="42">
        <v>3</v>
      </c>
      <c r="D66" s="42">
        <v>22</v>
      </c>
      <c r="E66" s="64">
        <v>73.89</v>
      </c>
      <c r="F66" s="35" t="s">
        <v>39</v>
      </c>
      <c r="G66" s="42">
        <v>0</v>
      </c>
      <c r="H66" s="42">
        <v>1</v>
      </c>
      <c r="I66" s="42">
        <v>2</v>
      </c>
      <c r="J66" s="42">
        <v>20</v>
      </c>
      <c r="K66" s="65">
        <v>43.97727272727273</v>
      </c>
      <c r="L66" s="42">
        <v>350</v>
      </c>
      <c r="M66" s="65">
        <f t="shared" si="3"/>
        <v>49.33920704845815</v>
      </c>
      <c r="N66" s="42">
        <v>3078</v>
      </c>
      <c r="O66" s="65">
        <f>N66/454/E66*43560</f>
        <v>3996.8234719666034</v>
      </c>
      <c r="P66" s="75">
        <f t="shared" si="4"/>
        <v>81.00704715503741</v>
      </c>
    </row>
    <row r="67" spans="1:16" s="82" customFormat="1" ht="12.75">
      <c r="A67" s="80" t="s">
        <v>51</v>
      </c>
      <c r="B67" s="42" t="s">
        <v>66</v>
      </c>
      <c r="C67" s="42">
        <v>4</v>
      </c>
      <c r="D67" s="42">
        <v>23</v>
      </c>
      <c r="E67" s="64">
        <v>78.39</v>
      </c>
      <c r="F67" s="35" t="s">
        <v>39</v>
      </c>
      <c r="G67" s="42">
        <v>1</v>
      </c>
      <c r="H67" s="42">
        <v>1</v>
      </c>
      <c r="I67" s="42">
        <v>10</v>
      </c>
      <c r="J67" s="42">
        <v>50</v>
      </c>
      <c r="K67" s="65">
        <v>121.02272727272727</v>
      </c>
      <c r="L67" s="42">
        <v>356</v>
      </c>
      <c r="M67" s="65">
        <f t="shared" si="3"/>
        <v>50.18502202643172</v>
      </c>
      <c r="N67" s="42">
        <v>2438</v>
      </c>
      <c r="O67" s="65">
        <f>N67/454/E67*43560</f>
        <v>2984.0428491227362</v>
      </c>
      <c r="P67" s="75">
        <f t="shared" si="4"/>
        <v>59.4608257330461</v>
      </c>
    </row>
    <row r="68" spans="1:16" s="82" customFormat="1" ht="12.75">
      <c r="A68" s="80" t="s">
        <v>51</v>
      </c>
      <c r="B68" s="42" t="s">
        <v>67</v>
      </c>
      <c r="C68" s="42">
        <v>4</v>
      </c>
      <c r="D68" s="42">
        <v>24</v>
      </c>
      <c r="E68" s="64">
        <v>79.11</v>
      </c>
      <c r="F68" s="35" t="s">
        <v>39</v>
      </c>
      <c r="G68" s="42">
        <v>1</v>
      </c>
      <c r="H68" s="42">
        <v>1</v>
      </c>
      <c r="I68" s="42">
        <v>5</v>
      </c>
      <c r="J68" s="42">
        <v>40</v>
      </c>
      <c r="K68" s="65">
        <v>89.77272727272727</v>
      </c>
      <c r="L68" s="42">
        <v>343</v>
      </c>
      <c r="M68" s="65">
        <f t="shared" si="3"/>
        <v>48.352422907488986</v>
      </c>
      <c r="N68" s="42">
        <v>2846</v>
      </c>
      <c r="O68" s="65">
        <f>N68/454/E68*43560</f>
        <v>3451.7197656527997</v>
      </c>
      <c r="P68" s="75">
        <f t="shared" si="4"/>
        <v>71.38669704839518</v>
      </c>
    </row>
    <row r="69" spans="1:16" s="82" customFormat="1" ht="12.75">
      <c r="A69" s="80" t="s">
        <v>51</v>
      </c>
      <c r="B69" s="42" t="s">
        <v>60</v>
      </c>
      <c r="C69" s="42">
        <v>4</v>
      </c>
      <c r="D69" s="42">
        <v>25</v>
      </c>
      <c r="E69" s="64">
        <v>77.265</v>
      </c>
      <c r="F69" s="35" t="s">
        <v>39</v>
      </c>
      <c r="G69" s="42">
        <v>1</v>
      </c>
      <c r="H69" s="42">
        <v>1</v>
      </c>
      <c r="I69" s="42">
        <v>2</v>
      </c>
      <c r="J69" s="42">
        <v>40</v>
      </c>
      <c r="K69" s="65">
        <v>81.93181818181819</v>
      </c>
      <c r="L69" s="42">
        <v>358</v>
      </c>
      <c r="M69" s="65">
        <f t="shared" si="3"/>
        <v>50.46696035242291</v>
      </c>
      <c r="N69" s="42">
        <v>2484</v>
      </c>
      <c r="O69" s="65">
        <f>N69/454/E69*43560</f>
        <v>3084.613825466506</v>
      </c>
      <c r="P69" s="75">
        <f t="shared" si="4"/>
        <v>61.1214506268241</v>
      </c>
    </row>
    <row r="70" spans="1:16" s="82" customFormat="1" ht="12.75">
      <c r="A70" s="80" t="s">
        <v>51</v>
      </c>
      <c r="B70" s="42" t="s">
        <v>61</v>
      </c>
      <c r="C70" s="42">
        <v>4</v>
      </c>
      <c r="D70" s="42">
        <v>26</v>
      </c>
      <c r="E70" s="64">
        <v>75.375</v>
      </c>
      <c r="F70" s="35" t="s">
        <v>39</v>
      </c>
      <c r="G70" s="42">
        <v>0</v>
      </c>
      <c r="H70" s="42">
        <v>1</v>
      </c>
      <c r="I70" s="42">
        <v>10</v>
      </c>
      <c r="J70" s="42">
        <v>30</v>
      </c>
      <c r="K70" s="65">
        <v>83.06818181818181</v>
      </c>
      <c r="L70" s="42">
        <v>348</v>
      </c>
      <c r="M70" s="65">
        <f t="shared" si="3"/>
        <v>49.05726872246696</v>
      </c>
      <c r="N70" s="42">
        <v>2520</v>
      </c>
      <c r="O70" s="65">
        <f>N70/454/E70*43560</f>
        <v>3207.7848642251297</v>
      </c>
      <c r="P70" s="75">
        <f t="shared" si="4"/>
        <v>65.38857436953165</v>
      </c>
    </row>
    <row r="71" spans="1:16" s="82" customFormat="1" ht="12.75">
      <c r="A71" s="80" t="s">
        <v>51</v>
      </c>
      <c r="B71" s="42" t="s">
        <v>62</v>
      </c>
      <c r="C71" s="42">
        <v>3</v>
      </c>
      <c r="D71" s="42">
        <v>27</v>
      </c>
      <c r="E71" s="64">
        <v>81.36</v>
      </c>
      <c r="F71" s="35" t="s">
        <v>39</v>
      </c>
      <c r="G71" s="42">
        <v>0</v>
      </c>
      <c r="H71" s="42">
        <v>1</v>
      </c>
      <c r="I71" s="42">
        <v>5</v>
      </c>
      <c r="J71" s="42">
        <v>20</v>
      </c>
      <c r="K71" s="65">
        <v>51.81818181818182</v>
      </c>
      <c r="L71" s="42">
        <v>345</v>
      </c>
      <c r="M71" s="65">
        <f t="shared" si="3"/>
        <v>48.63436123348018</v>
      </c>
      <c r="N71" s="42">
        <v>3000</v>
      </c>
      <c r="O71" s="65">
        <f>N71/454/E71*43560</f>
        <v>3537.873767104596</v>
      </c>
      <c r="P71" s="75">
        <f t="shared" si="4"/>
        <v>72.74432474028471</v>
      </c>
    </row>
    <row r="72" spans="1:16" s="82" customFormat="1" ht="12.75">
      <c r="A72" s="80" t="s">
        <v>51</v>
      </c>
      <c r="B72" s="42" t="s">
        <v>67</v>
      </c>
      <c r="C72" s="42">
        <v>3</v>
      </c>
      <c r="D72" s="42">
        <v>28</v>
      </c>
      <c r="E72" s="64">
        <v>77.625</v>
      </c>
      <c r="F72" s="35" t="s">
        <v>39</v>
      </c>
      <c r="G72" s="42">
        <v>1</v>
      </c>
      <c r="H72" s="42">
        <v>5</v>
      </c>
      <c r="I72" s="42">
        <v>2</v>
      </c>
      <c r="J72" s="42">
        <v>20</v>
      </c>
      <c r="K72" s="65">
        <v>55.11363636363637</v>
      </c>
      <c r="L72" s="42">
        <v>348</v>
      </c>
      <c r="M72" s="65">
        <f t="shared" si="3"/>
        <v>49.05726872246696</v>
      </c>
      <c r="N72" s="42">
        <v>3130</v>
      </c>
      <c r="O72" s="65">
        <f>N72/454/E72*43560</f>
        <v>3868.78631168997</v>
      </c>
      <c r="P72" s="75">
        <f t="shared" si="4"/>
        <v>78.86265200732967</v>
      </c>
    </row>
    <row r="73" spans="1:16" s="82" customFormat="1" ht="12.75">
      <c r="A73" s="80" t="s">
        <v>51</v>
      </c>
      <c r="B73" s="42" t="s">
        <v>60</v>
      </c>
      <c r="C73" s="42">
        <v>2</v>
      </c>
      <c r="D73" s="42">
        <v>29</v>
      </c>
      <c r="E73" s="64">
        <v>75.735</v>
      </c>
      <c r="F73" s="35" t="s">
        <v>39</v>
      </c>
      <c r="G73" s="42">
        <v>1</v>
      </c>
      <c r="H73" s="42">
        <v>1</v>
      </c>
      <c r="I73" s="42">
        <v>5</v>
      </c>
      <c r="J73" s="42">
        <v>20</v>
      </c>
      <c r="K73" s="65">
        <v>53.40909090909091</v>
      </c>
      <c r="L73" s="42">
        <v>357</v>
      </c>
      <c r="M73" s="65">
        <f t="shared" si="3"/>
        <v>50.32599118942731</v>
      </c>
      <c r="N73" s="42">
        <v>3092</v>
      </c>
      <c r="O73" s="65">
        <f>N73/454/E73*43560</f>
        <v>3917.192133828568</v>
      </c>
      <c r="P73" s="75">
        <f t="shared" si="4"/>
        <v>77.83636330349132</v>
      </c>
    </row>
    <row r="74" spans="1:16" s="82" customFormat="1" ht="12.75">
      <c r="A74" s="80" t="s">
        <v>51</v>
      </c>
      <c r="B74" s="42" t="s">
        <v>65</v>
      </c>
      <c r="C74" s="42">
        <v>2</v>
      </c>
      <c r="D74" s="42">
        <v>30</v>
      </c>
      <c r="E74" s="64">
        <v>76.86</v>
      </c>
      <c r="F74" s="35" t="s">
        <v>39</v>
      </c>
      <c r="G74" s="42">
        <v>1</v>
      </c>
      <c r="H74" s="42">
        <v>1</v>
      </c>
      <c r="I74" s="42">
        <v>2</v>
      </c>
      <c r="J74" s="42">
        <v>30</v>
      </c>
      <c r="K74" s="65">
        <v>63.75</v>
      </c>
      <c r="L74" s="42">
        <v>362</v>
      </c>
      <c r="M74" s="65">
        <f t="shared" si="3"/>
        <v>51.030837004405285</v>
      </c>
      <c r="N74" s="42">
        <v>2708</v>
      </c>
      <c r="O74" s="65">
        <f>N74/454/E74*43560</f>
        <v>3380.49500149594</v>
      </c>
      <c r="P74" s="75">
        <f t="shared" si="4"/>
        <v>66.24416137254647</v>
      </c>
    </row>
    <row r="75" spans="1:16" s="82" customFormat="1" ht="12.75">
      <c r="A75" s="80" t="s">
        <v>51</v>
      </c>
      <c r="B75" s="42" t="s">
        <v>66</v>
      </c>
      <c r="C75" s="42">
        <v>1</v>
      </c>
      <c r="D75" s="42">
        <v>31</v>
      </c>
      <c r="E75" s="64">
        <v>81.36</v>
      </c>
      <c r="F75" s="35" t="s">
        <v>39</v>
      </c>
      <c r="G75" s="42">
        <v>1</v>
      </c>
      <c r="H75" s="42">
        <v>5</v>
      </c>
      <c r="I75" s="42">
        <v>5</v>
      </c>
      <c r="J75" s="42">
        <v>50</v>
      </c>
      <c r="K75" s="65">
        <v>117.5</v>
      </c>
      <c r="L75" s="42">
        <v>342</v>
      </c>
      <c r="M75" s="65">
        <f t="shared" si="3"/>
        <v>48.21145374449339</v>
      </c>
      <c r="N75" s="42">
        <v>2894</v>
      </c>
      <c r="O75" s="65">
        <f>N75/454/E75*43560</f>
        <v>3412.868894000234</v>
      </c>
      <c r="P75" s="75">
        <f t="shared" si="4"/>
        <v>70.78958689126948</v>
      </c>
    </row>
    <row r="76" spans="1:16" s="82" customFormat="1" ht="13.5" thickBot="1">
      <c r="A76" s="81" t="s">
        <v>51</v>
      </c>
      <c r="B76" s="52" t="s">
        <v>65</v>
      </c>
      <c r="C76" s="52">
        <v>1</v>
      </c>
      <c r="D76" s="52">
        <v>32</v>
      </c>
      <c r="E76" s="68">
        <v>80.235</v>
      </c>
      <c r="F76" s="51" t="s">
        <v>39</v>
      </c>
      <c r="G76" s="52">
        <v>1</v>
      </c>
      <c r="H76" s="52">
        <v>1</v>
      </c>
      <c r="I76" s="52">
        <v>5</v>
      </c>
      <c r="J76" s="52">
        <v>60</v>
      </c>
      <c r="K76" s="69">
        <v>126.13636363636364</v>
      </c>
      <c r="L76" s="52">
        <v>348</v>
      </c>
      <c r="M76" s="69">
        <f t="shared" si="3"/>
        <v>49.05726872246696</v>
      </c>
      <c r="N76" s="52">
        <v>3254</v>
      </c>
      <c r="O76" s="69">
        <f>N76/454/E76*43560</f>
        <v>3891.2193229744453</v>
      </c>
      <c r="P76" s="76">
        <f t="shared" si="4"/>
        <v>79.3199341159482</v>
      </c>
    </row>
  </sheetData>
  <mergeCells count="9">
    <mergeCell ref="N23:P23"/>
    <mergeCell ref="A8:B8"/>
    <mergeCell ref="C8:G8"/>
    <mergeCell ref="G21:K21"/>
    <mergeCell ref="L23:M23"/>
    <mergeCell ref="A6:B6"/>
    <mergeCell ref="C6:G6"/>
    <mergeCell ref="A7:B7"/>
    <mergeCell ref="C7:G7"/>
  </mergeCells>
  <printOptions/>
  <pageMargins left="0.62" right="0.44" top="1" bottom="0.49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2005-12-13T01:40:45Z</cp:lastPrinted>
  <dcterms:created xsi:type="dcterms:W3CDTF">2005-12-13T01:04:54Z</dcterms:created>
  <dcterms:modified xsi:type="dcterms:W3CDTF">2005-12-13T01:43:12Z</dcterms:modified>
  <cp:category/>
  <cp:version/>
  <cp:contentType/>
  <cp:contentStatus/>
</cp:coreProperties>
</file>